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16" activeTab="0"/>
  </bookViews>
  <sheets>
    <sheet name="補足説明書記入例" sheetId="1" r:id="rId1"/>
    <sheet name="当初計画実践点検記入例" sheetId="2" r:id="rId2"/>
    <sheet name="Sheet2" sheetId="3" r:id="rId3"/>
    <sheet name="Sheet3" sheetId="4" r:id="rId4"/>
  </sheets>
  <definedNames>
    <definedName name="_xlnm.Print_Area" localSheetId="1">'当初計画実践点検記入例'!$A$1:$AJ$57</definedName>
  </definedNames>
  <calcPr fullCalcOnLoad="1"/>
</workbook>
</file>

<file path=xl/sharedStrings.xml><?xml version="1.0" encoding="utf-8"?>
<sst xmlns="http://schemas.openxmlformats.org/spreadsheetml/2006/main" count="864" uniqueCount="364">
  <si>
    <t>白鷹小太郎</t>
  </si>
  <si>
    <t>日</t>
  </si>
  <si>
    <t>水稲+酪農</t>
  </si>
  <si>
    <t>②農業が主の兼業</t>
  </si>
  <si>
    <t>白鷹町認定農業者当初計画実践点検表(記入例)</t>
  </si>
  <si>
    <t>昭</t>
  </si>
  <si>
    <t>60年</t>
  </si>
  <si>
    <t>61年</t>
  </si>
  <si>
    <t>平</t>
  </si>
  <si>
    <t>10年</t>
  </si>
  <si>
    <t>9年</t>
  </si>
  <si>
    <t>12年</t>
  </si>
  <si>
    <t>蚕桑10</t>
  </si>
  <si>
    <t>●●　●●</t>
  </si>
  <si>
    <t>荒砥新町</t>
  </si>
  <si>
    <t>滝野折居</t>
  </si>
  <si>
    <t>▲▲　▲▲</t>
  </si>
  <si>
    <t>■■　■■</t>
  </si>
  <si>
    <t>規模拡大</t>
  </si>
  <si>
    <t>未達成</t>
  </si>
  <si>
    <t>集積</t>
  </si>
  <si>
    <t>機械の更新・個体管理</t>
  </si>
  <si>
    <t>青色申告</t>
  </si>
  <si>
    <t>ヘルパーの活用</t>
  </si>
  <si>
    <t>規模拡大・コスト削減</t>
  </si>
  <si>
    <t>現況の営農類型</t>
  </si>
  <si>
    <t>目標とする営農類型</t>
  </si>
  <si>
    <t>営　農　類　型</t>
  </si>
  <si>
    <t>①営農類型の現況と目標</t>
  </si>
  <si>
    <t>②経営規模の現況と目標</t>
  </si>
  <si>
    <t>作物名</t>
  </si>
  <si>
    <t>種類</t>
  </si>
  <si>
    <t>現況</t>
  </si>
  <si>
    <t>年度</t>
  </si>
  <si>
    <t>年　　次　　計　　画</t>
  </si>
  <si>
    <t>目標</t>
  </si>
  <si>
    <t>前年度比増加した面積</t>
  </si>
  <si>
    <t>面積合計</t>
  </si>
  <si>
    <t>項目②（上表）、③（下表）の面積Ａ・Ｂは一致する。</t>
  </si>
  <si>
    <t>③経営規模拡大計画</t>
  </si>
  <si>
    <t>拡大方法</t>
  </si>
  <si>
    <t>形態</t>
  </si>
  <si>
    <t>地目</t>
  </si>
  <si>
    <t>田</t>
  </si>
  <si>
    <t>畑</t>
  </si>
  <si>
    <t>自作地</t>
  </si>
  <si>
    <t>借入地</t>
  </si>
  <si>
    <t>売買価格</t>
  </si>
  <si>
    <t>万円/10ａ</t>
  </si>
  <si>
    <t>資金名</t>
  </si>
  <si>
    <t>総額</t>
  </si>
  <si>
    <t>万円</t>
  </si>
  <si>
    <t>上記で拡大する分の年次計画</t>
  </si>
  <si>
    <t>頭数</t>
  </si>
  <si>
    <t>家畜</t>
  </si>
  <si>
    <t>部分</t>
  </si>
  <si>
    <t>農作業受託</t>
  </si>
  <si>
    <t>3作業</t>
  </si>
  <si>
    <t>（耕起・代掻、田植、刈取）</t>
  </si>
  <si>
    <t>④機械・施設整備計画</t>
  </si>
  <si>
    <t>機械・施設内容</t>
  </si>
  <si>
    <t>所有状況</t>
  </si>
  <si>
    <t>個人</t>
  </si>
  <si>
    <t>共有</t>
  </si>
  <si>
    <t>型式・性能</t>
  </si>
  <si>
    <t>利　　用　　計　　画</t>
  </si>
  <si>
    <t>既存施設等</t>
  </si>
  <si>
    <t>新規・追加</t>
  </si>
  <si>
    <t>所有形態</t>
  </si>
  <si>
    <t>機械・施設整備計画</t>
  </si>
  <si>
    <t>計画</t>
  </si>
  <si>
    <t>新規・追加投資年次計画</t>
  </si>
  <si>
    <t>必要投資額</t>
  </si>
  <si>
    <t>合計③</t>
  </si>
  <si>
    <t>⑤家族労働力等調達計画</t>
  </si>
  <si>
    <t>白　鷹　太　郎</t>
  </si>
  <si>
    <t>氏　　名</t>
  </si>
  <si>
    <t>年齢</t>
  </si>
  <si>
    <t>続柄</t>
  </si>
  <si>
    <t>実人数</t>
  </si>
  <si>
    <t>延べ人数</t>
  </si>
  <si>
    <t>人</t>
  </si>
  <si>
    <t>（年間従事日数）</t>
  </si>
  <si>
    <t>⑥事業資金等調達計画</t>
  </si>
  <si>
    <t>合計</t>
  </si>
  <si>
    <t>年次計画</t>
  </si>
  <si>
    <t>資金名及び</t>
  </si>
  <si>
    <t>補助事業名</t>
  </si>
  <si>
    <t>近代化資金</t>
  </si>
  <si>
    <t>事業</t>
  </si>
  <si>
    <t>年度計</t>
  </si>
  <si>
    <t>経営改善に必要な投資額（①+②+③）</t>
  </si>
  <si>
    <t>氏名</t>
  </si>
  <si>
    <t>Ａ</t>
  </si>
  <si>
    <t>B</t>
  </si>
  <si>
    <t>①</t>
  </si>
  <si>
    <t>Ｂ</t>
  </si>
  <si>
    <t>②</t>
  </si>
  <si>
    <t>スーパーＬ</t>
  </si>
  <si>
    <t>①青色</t>
  </si>
  <si>
    <t>②白色（収支）</t>
  </si>
  <si>
    <t>③白色（標準）</t>
  </si>
  <si>
    <t>複式簿記</t>
  </si>
  <si>
    <t>①記帳</t>
  </si>
  <si>
    <t>作目・部門名</t>
  </si>
  <si>
    <t>kg</t>
  </si>
  <si>
    <t>達成度</t>
  </si>
  <si>
    <t>　　（　　　　　　　）</t>
  </si>
  <si>
    <t>作業受託</t>
  </si>
  <si>
    <t>計</t>
  </si>
  <si>
    <t>地目</t>
  </si>
  <si>
    <t>現況</t>
  </si>
  <si>
    <t>田</t>
  </si>
  <si>
    <t>ａ</t>
  </si>
  <si>
    <t>%</t>
  </si>
  <si>
    <t>畑</t>
  </si>
  <si>
    <t>作業名</t>
  </si>
  <si>
    <t>改善目標</t>
  </si>
  <si>
    <t>耕起・代掻</t>
  </si>
  <si>
    <t>田植</t>
  </si>
  <si>
    <t>収穫</t>
  </si>
  <si>
    <t>乾燥・調製</t>
  </si>
  <si>
    <t>当初計画</t>
  </si>
  <si>
    <t>全作業</t>
  </si>
  <si>
    <t>育苗</t>
  </si>
  <si>
    <t>ａ・箱</t>
  </si>
  <si>
    <t>実践結果</t>
  </si>
  <si>
    <t>実受託面積</t>
  </si>
  <si>
    <t>棟</t>
  </si>
  <si>
    <t>㎡</t>
  </si>
  <si>
    <t>堆肥処理施設</t>
  </si>
  <si>
    <t>p s</t>
  </si>
  <si>
    <t>台</t>
  </si>
  <si>
    <t>トラクター</t>
  </si>
  <si>
    <t>軽</t>
  </si>
  <si>
    <t>t用</t>
  </si>
  <si>
    <t>経営主との</t>
  </si>
  <si>
    <t>日</t>
  </si>
  <si>
    <t>①現農業所得⇒</t>
  </si>
  <si>
    <t>円</t>
  </si>
  <si>
    <t>　　　　②目標農業所得⇒</t>
  </si>
  <si>
    <t>円</t>
  </si>
  <si>
    <t>　　　　　　　　実　　　　践　　　　結　　　　果　　　　（現　　　　況)</t>
  </si>
  <si>
    <t>改　　　　善　　　　計　　　　画　　（5　　年　　後）</t>
  </si>
  <si>
    <t>　　　営　農　類　型</t>
  </si>
  <si>
    <t>水稲+酪農</t>
  </si>
  <si>
    <t>営農類型</t>
  </si>
  <si>
    <t>税申告</t>
  </si>
  <si>
    <t>営農類型</t>
  </si>
  <si>
    <t>規 模 拡 大 目 標</t>
  </si>
  <si>
    <t>経営形態</t>
  </si>
  <si>
    <t>①農業専業</t>
  </si>
  <si>
    <t>②農業が主兼業</t>
  </si>
  <si>
    <t>②無記帳</t>
  </si>
  <si>
    <t>②受講済み</t>
  </si>
  <si>
    <t>③受講希望</t>
  </si>
  <si>
    <t>面積・頭数</t>
  </si>
  <si>
    <t>生産量</t>
  </si>
  <si>
    <t>作目・部門名</t>
  </si>
  <si>
    <t>面積・頭数</t>
  </si>
  <si>
    <t>達成度</t>
  </si>
  <si>
    <t>生産量</t>
  </si>
  <si>
    <t>単　価</t>
  </si>
  <si>
    <t>　　　収　入</t>
  </si>
  <si>
    <t>生産費</t>
  </si>
  <si>
    <t>収　益</t>
  </si>
  <si>
    <t>面積・頭数</t>
  </si>
  <si>
    <t>生産量kg</t>
  </si>
  <si>
    <t>収　入</t>
  </si>
  <si>
    <t>水稲</t>
  </si>
  <si>
    <t>ａ</t>
  </si>
  <si>
    <t>%</t>
  </si>
  <si>
    <t>乳牛（成牛）</t>
  </si>
  <si>
    <t>頭</t>
  </si>
  <si>
    <t>%</t>
  </si>
  <si>
    <t>乳牛</t>
  </si>
  <si>
    <t>牧草</t>
  </si>
  <si>
    <t>転作（　　　　　）</t>
  </si>
  <si>
    <t>%</t>
  </si>
  <si>
    <t>　　（　　　　　　）</t>
  </si>
  <si>
    <t>作業受託</t>
  </si>
  <si>
    <t>%</t>
  </si>
  <si>
    <t>ａ</t>
  </si>
  <si>
    <t>①</t>
  </si>
  <si>
    <t>②</t>
  </si>
  <si>
    <t>経 営 耕 地</t>
  </si>
  <si>
    <t>区分</t>
  </si>
  <si>
    <t>実践結果</t>
  </si>
  <si>
    <t>賃 貸 者 の 概 要</t>
  </si>
  <si>
    <t xml:space="preserve">   集落名</t>
  </si>
  <si>
    <t xml:space="preserve">     氏    名</t>
  </si>
  <si>
    <t>面  積（ａ）</t>
  </si>
  <si>
    <t>期    間</t>
  </si>
  <si>
    <t>改善目標</t>
  </si>
  <si>
    <t>白鷹町の「効率的かつ安定的な経営体」の指標</t>
  </si>
  <si>
    <t>所有地</t>
  </si>
  <si>
    <t>　　　専業的農業従事者（年間１５０日以上）１人あたりの</t>
  </si>
  <si>
    <t>ａ</t>
  </si>
  <si>
    <t>　　　◇年間農業所得　　　</t>
  </si>
  <si>
    <t>借入地</t>
  </si>
  <si>
    <t>ａ</t>
  </si>
  <si>
    <t>　　　◇年間総労働時間　　</t>
  </si>
  <si>
    <t>ａ</t>
  </si>
  <si>
    <t>　　　　 ～</t>
  </si>
  <si>
    <t>□当初の改善目標とのチェック</t>
  </si>
  <si>
    <t>計</t>
  </si>
  <si>
    <t>ａ</t>
  </si>
  <si>
    <t>　　　　 ～</t>
  </si>
  <si>
    <t>経営改善の方向</t>
  </si>
  <si>
    <t>作 業 受 託</t>
  </si>
  <si>
    <t>作業名</t>
  </si>
  <si>
    <t>実践結果</t>
  </si>
  <si>
    <t>達成度</t>
  </si>
  <si>
    <t>　　　　 ～</t>
  </si>
  <si>
    <t>当初計画</t>
  </si>
  <si>
    <t>耕起・代掻</t>
  </si>
  <si>
    <t>ａ</t>
  </si>
  <si>
    <t>　　　　 ～</t>
  </si>
  <si>
    <t>田植</t>
  </si>
  <si>
    <t>実践結果</t>
  </si>
  <si>
    <t>収穫</t>
  </si>
  <si>
    <t>農用地の利用条件</t>
  </si>
  <si>
    <t>乾燥・調製</t>
  </si>
  <si>
    <t>ａ</t>
  </si>
  <si>
    <t>　　　　 ～</t>
  </si>
  <si>
    <t>全作業</t>
  </si>
  <si>
    <t>育苗</t>
  </si>
  <si>
    <t>ａ・箱</t>
  </si>
  <si>
    <t>　　　　 ～</t>
  </si>
  <si>
    <t>実受託面積</t>
  </si>
  <si>
    <t>（計）</t>
  </si>
  <si>
    <t>作目別合理化の方向</t>
  </si>
  <si>
    <t>機  械  ・ 施  設</t>
  </si>
  <si>
    <t>農機具名</t>
  </si>
  <si>
    <t>実践結果</t>
  </si>
  <si>
    <t>　　　導入年度</t>
  </si>
  <si>
    <t>農舎</t>
  </si>
  <si>
    <t>棟</t>
  </si>
  <si>
    <t>㎡</t>
  </si>
  <si>
    <t>年</t>
  </si>
  <si>
    <t xml:space="preserve">         継続・新設・増築</t>
  </si>
  <si>
    <t>畜舎</t>
  </si>
  <si>
    <t>　　　   継   ・  新  ・  増</t>
  </si>
  <si>
    <t>堆肥処理施設</t>
  </si>
  <si>
    <t>経営管理の合理化目標</t>
  </si>
  <si>
    <t>パイプハウス</t>
  </si>
  <si>
    <t>パイプハウス</t>
  </si>
  <si>
    <t>トラクター１</t>
  </si>
  <si>
    <t>p s</t>
  </si>
  <si>
    <t>台</t>
  </si>
  <si>
    <t>p s</t>
  </si>
  <si>
    <t>トラクター</t>
  </si>
  <si>
    <t xml:space="preserve">         継続・新規・更新</t>
  </si>
  <si>
    <t>トラクター</t>
  </si>
  <si>
    <t>p s</t>
  </si>
  <si>
    <t>トラクター２</t>
  </si>
  <si>
    <t>1/4</t>
  </si>
  <si>
    <t>　　　   継   ・  新  ・  更</t>
  </si>
  <si>
    <t>1/4</t>
  </si>
  <si>
    <t>農業従事の改善目標</t>
  </si>
  <si>
    <t>田植機</t>
  </si>
  <si>
    <t>条</t>
  </si>
  <si>
    <t>コンバイン</t>
  </si>
  <si>
    <t>コンバイン</t>
  </si>
  <si>
    <t>コンバイン</t>
  </si>
  <si>
    <t>乾燥機</t>
  </si>
  <si>
    <t>t用</t>
  </si>
  <si>
    <t>t</t>
  </si>
  <si>
    <t>経営改善の目標</t>
  </si>
  <si>
    <t>トラック１</t>
  </si>
  <si>
    <t>軽</t>
  </si>
  <si>
    <t>トラック１</t>
  </si>
  <si>
    <t>軽</t>
  </si>
  <si>
    <t>トラック２</t>
  </si>
  <si>
    <t>t</t>
  </si>
  <si>
    <t>トラック２</t>
  </si>
  <si>
    <t>t</t>
  </si>
  <si>
    <t>管理機</t>
  </si>
  <si>
    <t>農業労働力</t>
  </si>
  <si>
    <t>農業従事日数</t>
  </si>
  <si>
    <t>就業状況</t>
  </si>
  <si>
    <t>実践結果</t>
  </si>
  <si>
    <t>達成度</t>
  </si>
  <si>
    <t>資金利用状況</t>
  </si>
  <si>
    <t>資     金     名</t>
  </si>
  <si>
    <t xml:space="preserve">    使途目的</t>
  </si>
  <si>
    <t>借入金額</t>
  </si>
  <si>
    <t>借入期間</t>
  </si>
  <si>
    <t>改善目標</t>
  </si>
  <si>
    <t>要望等</t>
  </si>
  <si>
    <t>続柄等</t>
  </si>
  <si>
    <t>職業</t>
  </si>
  <si>
    <t>%</t>
  </si>
  <si>
    <t>　　　年～　　年</t>
  </si>
  <si>
    <t>白鷹太郎</t>
  </si>
  <si>
    <t>本人</t>
  </si>
  <si>
    <t>日</t>
  </si>
  <si>
    <t>　       ～　　</t>
  </si>
  <si>
    <t>２５０日</t>
  </si>
  <si>
    <t>花子</t>
  </si>
  <si>
    <t>妻</t>
  </si>
  <si>
    <t>作太郎</t>
  </si>
  <si>
    <t>父</t>
  </si>
  <si>
    <t>雇用</t>
  </si>
  <si>
    <t>常雇（年）</t>
  </si>
  <si>
    <t>　　　目標</t>
  </si>
  <si>
    <t xml:space="preserve">    目    標</t>
  </si>
  <si>
    <t>臨時雇（年）</t>
  </si>
  <si>
    <t>４８人</t>
  </si>
  <si>
    <t>指定された相談日には経営内容等がわかるもの（税申告など）を持参ください。</t>
  </si>
  <si>
    <t>認定年月日</t>
  </si>
  <si>
    <t>（単位：ａ）</t>
  </si>
  <si>
    <t>乳牛（成牛）</t>
  </si>
  <si>
    <t>15頭</t>
  </si>
  <si>
    <t>※「現況」と「目標」の数値は認定申請書と一致すること</t>
  </si>
  <si>
    <t>○</t>
  </si>
  <si>
    <t>牛舎</t>
  </si>
  <si>
    <t>200㎡　１棟</t>
  </si>
  <si>
    <t>トラクター</t>
  </si>
  <si>
    <t>田植機</t>
  </si>
  <si>
    <t>コンバイン</t>
  </si>
  <si>
    <t>軽トラック</t>
  </si>
  <si>
    <t>２ｔトラック</t>
  </si>
  <si>
    <t>１台</t>
  </si>
  <si>
    <t>一部増築</t>
  </si>
  <si>
    <t>買い替え</t>
  </si>
  <si>
    <t>所有</t>
  </si>
  <si>
    <t>目標年度の</t>
  </si>
  <si>
    <t>農地取得資金</t>
  </si>
  <si>
    <r>
      <t>常雇</t>
    </r>
    <r>
      <rPr>
        <sz val="11"/>
        <rFont val="ＭＳ Ｐ明朝"/>
        <family val="1"/>
      </rPr>
      <t>・季節雇</t>
    </r>
  </si>
  <si>
    <t>認定農業者（申請者）氏名</t>
  </si>
  <si>
    <t>認定NO.</t>
  </si>
  <si>
    <t xml:space="preserve">    導入状況（H　　→H　　）</t>
  </si>
  <si>
    <t>補足説明書（記入例）</t>
  </si>
  <si>
    <t>デントコーン</t>
  </si>
  <si>
    <t>白鷹小太郎</t>
  </si>
  <si>
    <t>白鷹太郎</t>
  </si>
  <si>
    <t>子</t>
  </si>
  <si>
    <t>４００万程度</t>
  </si>
  <si>
    <t>１８００時間程度</t>
  </si>
  <si>
    <t>小太郎</t>
  </si>
  <si>
    <t>%</t>
  </si>
  <si>
    <t>※当初計画概要は２回目の更新時以降記載必要。</t>
  </si>
  <si>
    <t>a</t>
  </si>
  <si>
    <t>H18年～H28年</t>
  </si>
  <si>
    <t>　　　当　　初　（現）　計　　画　　概　　要</t>
  </si>
  <si>
    <t>※直近（現在）の計画の数値を転記する。</t>
  </si>
  <si>
    <t>※実践結果は、現況を記入のうえ、計画と比較し達成度を記入する。</t>
  </si>
  <si>
    <t>50㎡　１棟</t>
  </si>
  <si>
    <t>・円滑化事業</t>
  </si>
  <si>
    <t>・中間管理事業</t>
  </si>
  <si>
    <t>50ｐｓ１台</t>
  </si>
  <si>
    <t>5条　１台</t>
  </si>
  <si>
    <t>30ｐｓ１台</t>
  </si>
  <si>
    <t>40ｐｓ1台</t>
  </si>
  <si>
    <t>６条　１台</t>
  </si>
  <si>
    <t>４条　１台</t>
  </si>
  <si>
    <t>転作（デントコーン）</t>
  </si>
  <si>
    <t>H22年～R2年</t>
  </si>
  <si>
    <t>H21年～R2年</t>
  </si>
  <si>
    <t>(    28  年）</t>
  </si>
  <si>
    <t>( R3 年）</t>
  </si>
  <si>
    <t>現況（28年）</t>
  </si>
  <si>
    <r>
      <t>目標（R3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</si>
</sst>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 "/>
    <numFmt numFmtId="179" formatCode="0_);[Red]\(0\)"/>
    <numFmt numFmtId="180" formatCode="0;&quot;▲ &quot;0"/>
    <numFmt numFmtId="181" formatCode="#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trike/>
      <sz val="11"/>
      <name val="ＭＳ Ｐ明朝"/>
      <family val="1"/>
    </font>
    <font>
      <sz val="14"/>
      <name val="HGS教科書体"/>
      <family val="1"/>
    </font>
    <font>
      <sz val="12"/>
      <name val="HGS教科書体"/>
      <family val="1"/>
    </font>
    <font>
      <sz val="16"/>
      <name val="HGS教科書体"/>
      <family val="1"/>
    </font>
    <font>
      <sz val="11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double"/>
      <top style="double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ck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 shrinkToFi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46" xfId="0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47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34" borderId="47" xfId="0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38" fontId="0" fillId="0" borderId="16" xfId="48" applyBorder="1" applyAlignment="1" applyProtection="1">
      <alignment horizontal="right"/>
      <protection/>
    </xf>
    <xf numFmtId="38" fontId="0" fillId="0" borderId="12" xfId="48" applyBorder="1" applyAlignment="1" applyProtection="1">
      <alignment/>
      <protection/>
    </xf>
    <xf numFmtId="38" fontId="0" fillId="0" borderId="24" xfId="48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/>
    </xf>
    <xf numFmtId="0" fontId="0" fillId="0" borderId="43" xfId="0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 horizontal="left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33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4" borderId="52" xfId="0" applyFill="1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16" xfId="0" applyBorder="1" applyAlignment="1" applyProtection="1">
      <alignment horizontal="right"/>
      <protection/>
    </xf>
    <xf numFmtId="0" fontId="0" fillId="0" borderId="5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35" borderId="2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17" xfId="0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left"/>
      <protection/>
    </xf>
    <xf numFmtId="0" fontId="0" fillId="35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58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0" fillId="34" borderId="47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right"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33" borderId="53" xfId="0" applyFill="1" applyBorder="1" applyAlignment="1" applyProtection="1">
      <alignment/>
      <protection/>
    </xf>
    <xf numFmtId="0" fontId="0" fillId="34" borderId="40" xfId="0" applyFill="1" applyBorder="1" applyAlignment="1" applyProtection="1">
      <alignment horizontal="left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0" borderId="62" xfId="0" applyBorder="1" applyAlignment="1" applyProtection="1">
      <alignment horizontal="left"/>
      <protection/>
    </xf>
    <xf numFmtId="0" fontId="0" fillId="34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44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43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right"/>
      <protection/>
    </xf>
    <xf numFmtId="0" fontId="0" fillId="0" borderId="59" xfId="0" applyBorder="1" applyAlignment="1" applyProtection="1">
      <alignment horizontal="right"/>
      <protection/>
    </xf>
    <xf numFmtId="0" fontId="0" fillId="34" borderId="33" xfId="0" applyFill="1" applyBorder="1" applyAlignment="1" applyProtection="1">
      <alignment/>
      <protection/>
    </xf>
    <xf numFmtId="0" fontId="0" fillId="34" borderId="59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 horizontal="left"/>
      <protection/>
    </xf>
    <xf numFmtId="0" fontId="0" fillId="34" borderId="63" xfId="0" applyFill="1" applyBorder="1" applyAlignment="1" applyProtection="1">
      <alignment/>
      <protection/>
    </xf>
    <xf numFmtId="0" fontId="0" fillId="34" borderId="64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12" fillId="0" borderId="65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67" xfId="0" applyFill="1" applyBorder="1" applyAlignment="1" applyProtection="1">
      <alignment/>
      <protection/>
    </xf>
    <xf numFmtId="0" fontId="12" fillId="33" borderId="44" xfId="0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64" xfId="0" applyBorder="1" applyAlignment="1" applyProtection="1">
      <alignment horizontal="left"/>
      <protection/>
    </xf>
    <xf numFmtId="0" fontId="0" fillId="0" borderId="56" xfId="0" applyBorder="1" applyAlignment="1" applyProtection="1">
      <alignment horizontal="right"/>
      <protection/>
    </xf>
    <xf numFmtId="0" fontId="0" fillId="33" borderId="68" xfId="0" applyFill="1" applyBorder="1" applyAlignment="1" applyProtection="1">
      <alignment/>
      <protection/>
    </xf>
    <xf numFmtId="0" fontId="0" fillId="33" borderId="65" xfId="0" applyFill="1" applyBorder="1" applyAlignment="1" applyProtection="1">
      <alignment/>
      <protection/>
    </xf>
    <xf numFmtId="0" fontId="0" fillId="33" borderId="59" xfId="0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33" borderId="60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 horizontal="right"/>
      <protection/>
    </xf>
    <xf numFmtId="0" fontId="0" fillId="0" borderId="6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70" xfId="0" applyBorder="1" applyAlignment="1" applyProtection="1">
      <alignment horizontal="right"/>
      <protection/>
    </xf>
    <xf numFmtId="0" fontId="0" fillId="0" borderId="61" xfId="0" applyBorder="1" applyAlignment="1" applyProtection="1">
      <alignment/>
      <protection/>
    </xf>
    <xf numFmtId="0" fontId="3" fillId="0" borderId="1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77" xfId="0" applyFont="1" applyBorder="1" applyAlignment="1">
      <alignment vertical="center" shrinkToFit="1"/>
    </xf>
    <xf numFmtId="0" fontId="7" fillId="0" borderId="24" xfId="0" applyFont="1" applyBorder="1" applyAlignment="1" applyProtection="1">
      <alignment vertical="center" shrinkToFit="1"/>
      <protection/>
    </xf>
    <xf numFmtId="0" fontId="0" fillId="0" borderId="62" xfId="0" applyFill="1" applyBorder="1" applyAlignment="1" applyProtection="1">
      <alignment/>
      <protection/>
    </xf>
    <xf numFmtId="9" fontId="0" fillId="34" borderId="47" xfId="0" applyNumberFormat="1" applyFill="1" applyBorder="1" applyAlignment="1" applyProtection="1">
      <alignment horizontal="right"/>
      <protection/>
    </xf>
    <xf numFmtId="0" fontId="0" fillId="34" borderId="12" xfId="0" applyFill="1" applyBorder="1" applyAlignment="1" applyProtection="1">
      <alignment horizontal="right"/>
      <protection/>
    </xf>
    <xf numFmtId="0" fontId="0" fillId="0" borderId="57" xfId="0" applyBorder="1" applyAlignment="1" applyProtection="1">
      <alignment horizontal="center" shrinkToFit="1"/>
      <protection/>
    </xf>
    <xf numFmtId="0" fontId="0" fillId="33" borderId="43" xfId="0" applyFont="1" applyFill="1" applyBorder="1" applyAlignment="1" applyProtection="1">
      <alignment/>
      <protection/>
    </xf>
    <xf numFmtId="0" fontId="0" fillId="36" borderId="33" xfId="0" applyFill="1" applyBorder="1" applyAlignment="1" applyProtection="1">
      <alignment/>
      <protection/>
    </xf>
    <xf numFmtId="0" fontId="0" fillId="36" borderId="63" xfId="0" applyFill="1" applyBorder="1" applyAlignment="1" applyProtection="1">
      <alignment horizontal="left" vertical="center"/>
      <protection/>
    </xf>
    <xf numFmtId="0" fontId="0" fillId="36" borderId="23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 horizontal="left" vertical="center"/>
      <protection/>
    </xf>
    <xf numFmtId="0" fontId="0" fillId="36" borderId="15" xfId="0" applyFill="1" applyBorder="1" applyAlignment="1" applyProtection="1">
      <alignment horizontal="left" vertical="center"/>
      <protection/>
    </xf>
    <xf numFmtId="0" fontId="0" fillId="36" borderId="56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 horizontal="left"/>
      <protection/>
    </xf>
    <xf numFmtId="0" fontId="0" fillId="36" borderId="78" xfId="0" applyFill="1" applyBorder="1" applyAlignment="1" applyProtection="1">
      <alignment/>
      <protection/>
    </xf>
    <xf numFmtId="0" fontId="0" fillId="19" borderId="14" xfId="0" applyFill="1" applyBorder="1" applyAlignment="1" applyProtection="1">
      <alignment horizontal="center" vertical="center"/>
      <protection/>
    </xf>
    <xf numFmtId="0" fontId="0" fillId="19" borderId="23" xfId="0" applyFill="1" applyBorder="1" applyAlignment="1" applyProtection="1">
      <alignment horizontal="center" vertical="center"/>
      <protection/>
    </xf>
    <xf numFmtId="0" fontId="0" fillId="19" borderId="23" xfId="0" applyFill="1" applyBorder="1" applyAlignment="1">
      <alignment horizontal="left" vertical="center"/>
    </xf>
    <xf numFmtId="0" fontId="0" fillId="19" borderId="23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54" xfId="0" applyFill="1" applyBorder="1" applyAlignment="1" applyProtection="1">
      <alignment horizontal="left"/>
      <protection/>
    </xf>
    <xf numFmtId="0" fontId="0" fillId="19" borderId="24" xfId="0" applyFill="1" applyBorder="1" applyAlignment="1" applyProtection="1">
      <alignment horizontal="left"/>
      <protection/>
    </xf>
    <xf numFmtId="0" fontId="0" fillId="19" borderId="56" xfId="0" applyFill="1" applyBorder="1" applyAlignment="1" applyProtection="1">
      <alignment horizontal="left"/>
      <protection/>
    </xf>
    <xf numFmtId="0" fontId="0" fillId="19" borderId="54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6" fillId="0" borderId="10" xfId="0" applyFont="1" applyBorder="1" applyAlignment="1">
      <alignment/>
    </xf>
    <xf numFmtId="0" fontId="14" fillId="0" borderId="19" xfId="0" applyFont="1" applyBorder="1" applyAlignment="1">
      <alignment vertical="center"/>
    </xf>
    <xf numFmtId="0" fontId="14" fillId="0" borderId="79" xfId="0" applyFont="1" applyBorder="1" applyAlignment="1">
      <alignment vertical="center"/>
    </xf>
    <xf numFmtId="0" fontId="14" fillId="0" borderId="79" xfId="0" applyFont="1" applyBorder="1" applyAlignment="1">
      <alignment horizontal="center" vertical="center"/>
    </xf>
    <xf numFmtId="0" fontId="14" fillId="0" borderId="71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4" fillId="0" borderId="81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 shrinkToFit="1"/>
    </xf>
    <xf numFmtId="0" fontId="14" fillId="0" borderId="30" xfId="0" applyFont="1" applyBorder="1" applyAlignment="1">
      <alignment vertical="center"/>
    </xf>
    <xf numFmtId="0" fontId="14" fillId="0" borderId="76" xfId="0" applyFont="1" applyBorder="1" applyAlignment="1">
      <alignment vertical="center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vertical="center"/>
    </xf>
    <xf numFmtId="0" fontId="14" fillId="0" borderId="82" xfId="0" applyFont="1" applyBorder="1" applyAlignment="1">
      <alignment vertical="center"/>
    </xf>
    <xf numFmtId="0" fontId="14" fillId="0" borderId="74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right" vertical="center"/>
    </xf>
    <xf numFmtId="38" fontId="14" fillId="0" borderId="34" xfId="48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right"/>
      <protection/>
    </xf>
    <xf numFmtId="0" fontId="14" fillId="0" borderId="11" xfId="0" applyFont="1" applyBorder="1" applyAlignment="1" applyProtection="1">
      <alignment horizontal="left"/>
      <protection/>
    </xf>
    <xf numFmtId="38" fontId="14" fillId="0" borderId="12" xfId="48" applyFont="1" applyBorder="1" applyAlignment="1" applyProtection="1">
      <alignment horizontal="right"/>
      <protection/>
    </xf>
    <xf numFmtId="0" fontId="14" fillId="0" borderId="16" xfId="0" applyFont="1" applyBorder="1" applyAlignment="1" applyProtection="1">
      <alignment/>
      <protection/>
    </xf>
    <xf numFmtId="38" fontId="14" fillId="0" borderId="16" xfId="48" applyFont="1" applyBorder="1" applyAlignment="1" applyProtection="1">
      <alignment horizontal="right"/>
      <protection/>
    </xf>
    <xf numFmtId="38" fontId="14" fillId="0" borderId="12" xfId="48" applyFont="1" applyBorder="1" applyAlignment="1" applyProtection="1">
      <alignment/>
      <protection/>
    </xf>
    <xf numFmtId="38" fontId="14" fillId="0" borderId="24" xfId="48" applyFont="1" applyBorder="1" applyAlignment="1" applyProtection="1">
      <alignment horizontal="right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left"/>
      <protection/>
    </xf>
    <xf numFmtId="0" fontId="14" fillId="0" borderId="12" xfId="0" applyFont="1" applyBorder="1" applyAlignment="1">
      <alignment horizontal="right"/>
    </xf>
    <xf numFmtId="177" fontId="14" fillId="0" borderId="12" xfId="0" applyNumberFormat="1" applyFont="1" applyBorder="1" applyAlignment="1">
      <alignment/>
    </xf>
    <xf numFmtId="38" fontId="14" fillId="0" borderId="56" xfId="48" applyFont="1" applyBorder="1" applyAlignment="1" applyProtection="1">
      <alignment horizontal="right"/>
      <protection/>
    </xf>
    <xf numFmtId="0" fontId="14" fillId="0" borderId="14" xfId="0" applyFont="1" applyBorder="1" applyAlignment="1" applyProtection="1">
      <alignment horizontal="right"/>
      <protection/>
    </xf>
    <xf numFmtId="38" fontId="14" fillId="0" borderId="83" xfId="48" applyFont="1" applyBorder="1" applyAlignment="1" applyProtection="1">
      <alignment horizontal="right"/>
      <protection/>
    </xf>
    <xf numFmtId="177" fontId="14" fillId="0" borderId="12" xfId="0" applyNumberFormat="1" applyFont="1" applyBorder="1" applyAlignment="1" applyProtection="1">
      <alignment horizontal="right"/>
      <protection/>
    </xf>
    <xf numFmtId="38" fontId="14" fillId="0" borderId="11" xfId="48" applyFont="1" applyBorder="1" applyAlignment="1" applyProtection="1">
      <alignment horizontal="right"/>
      <protection/>
    </xf>
    <xf numFmtId="0" fontId="14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56" fontId="14" fillId="0" borderId="11" xfId="0" applyNumberFormat="1" applyFont="1" applyBorder="1" applyAlignment="1" applyProtection="1" quotePrefix="1">
      <alignment horizontal="right"/>
      <protection/>
    </xf>
    <xf numFmtId="0" fontId="14" fillId="0" borderId="23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right"/>
      <protection/>
    </xf>
    <xf numFmtId="177" fontId="14" fillId="0" borderId="17" xfId="0" applyNumberFormat="1" applyFont="1" applyBorder="1" applyAlignment="1" applyProtection="1">
      <alignment horizontal="right"/>
      <protection/>
    </xf>
    <xf numFmtId="0" fontId="14" fillId="0" borderId="46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3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 horizontal="center"/>
      <protection/>
    </xf>
    <xf numFmtId="0" fontId="14" fillId="0" borderId="43" xfId="0" applyFont="1" applyBorder="1" applyAlignment="1" applyProtection="1">
      <alignment horizontal="left"/>
      <protection/>
    </xf>
    <xf numFmtId="0" fontId="14" fillId="0" borderId="24" xfId="0" applyFont="1" applyBorder="1" applyAlignment="1" applyProtection="1">
      <alignment/>
      <protection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38" fontId="14" fillId="0" borderId="56" xfId="48" applyFont="1" applyBorder="1" applyAlignment="1" applyProtection="1">
      <alignment/>
      <protection/>
    </xf>
    <xf numFmtId="9" fontId="14" fillId="34" borderId="47" xfId="0" applyNumberFormat="1" applyFont="1" applyFill="1" applyBorder="1" applyAlignment="1" applyProtection="1">
      <alignment horizontal="right"/>
      <protection/>
    </xf>
    <xf numFmtId="9" fontId="14" fillId="34" borderId="24" xfId="0" applyNumberFormat="1" applyFont="1" applyFill="1" applyBorder="1" applyAlignment="1" applyProtection="1">
      <alignment horizontal="right"/>
      <protection/>
    </xf>
    <xf numFmtId="0" fontId="14" fillId="34" borderId="24" xfId="0" applyFont="1" applyFill="1" applyBorder="1" applyAlignment="1" applyProtection="1">
      <alignment horizontal="right"/>
      <protection/>
    </xf>
    <xf numFmtId="0" fontId="14" fillId="34" borderId="47" xfId="0" applyFont="1" applyFill="1" applyBorder="1" applyAlignment="1" applyProtection="1">
      <alignment horizontal="right"/>
      <protection/>
    </xf>
    <xf numFmtId="9" fontId="14" fillId="34" borderId="84" xfId="0" applyNumberFormat="1" applyFont="1" applyFill="1" applyBorder="1" applyAlignment="1" applyProtection="1">
      <alignment horizontal="right"/>
      <protection/>
    </xf>
    <xf numFmtId="38" fontId="14" fillId="0" borderId="83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11" xfId="0" applyFont="1" applyBorder="1" applyAlignment="1" applyProtection="1">
      <alignment horizontal="right"/>
      <protection/>
    </xf>
    <xf numFmtId="0" fontId="14" fillId="34" borderId="16" xfId="0" applyFont="1" applyFill="1" applyBorder="1" applyAlignment="1" applyProtection="1">
      <alignment horizontal="right"/>
      <protection/>
    </xf>
    <xf numFmtId="0" fontId="14" fillId="0" borderId="63" xfId="0" applyFont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177" fontId="14" fillId="0" borderId="46" xfId="0" applyNumberFormat="1" applyFont="1" applyBorder="1" applyAlignment="1" applyProtection="1">
      <alignment horizontal="right"/>
      <protection/>
    </xf>
    <xf numFmtId="177" fontId="14" fillId="0" borderId="43" xfId="0" applyNumberFormat="1" applyFont="1" applyBorder="1" applyAlignment="1" applyProtection="1">
      <alignment horizontal="right"/>
      <protection/>
    </xf>
    <xf numFmtId="177" fontId="17" fillId="0" borderId="43" xfId="0" applyNumberFormat="1" applyFont="1" applyBorder="1" applyAlignment="1" applyProtection="1">
      <alignment horizontal="right"/>
      <protection/>
    </xf>
    <xf numFmtId="0" fontId="14" fillId="0" borderId="44" xfId="0" applyFont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41" xfId="0" applyFont="1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46" xfId="0" applyFont="1" applyBorder="1" applyAlignment="1" applyProtection="1">
      <alignment/>
      <protection/>
    </xf>
    <xf numFmtId="0" fontId="14" fillId="0" borderId="43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/>
      <protection/>
    </xf>
    <xf numFmtId="0" fontId="14" fillId="0" borderId="85" xfId="0" applyFont="1" applyBorder="1" applyAlignment="1">
      <alignment vertical="center"/>
    </xf>
    <xf numFmtId="0" fontId="14" fillId="0" borderId="8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4" fillId="0" borderId="87" xfId="0" applyFont="1" applyBorder="1" applyAlignment="1">
      <alignment vertical="center"/>
    </xf>
    <xf numFmtId="38" fontId="14" fillId="0" borderId="77" xfId="48" applyFont="1" applyBorder="1" applyAlignment="1">
      <alignment vertical="center"/>
    </xf>
    <xf numFmtId="38" fontId="14" fillId="0" borderId="88" xfId="48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38" fontId="14" fillId="0" borderId="74" xfId="48" applyFont="1" applyBorder="1" applyAlignment="1">
      <alignment vertical="center"/>
    </xf>
    <xf numFmtId="38" fontId="14" fillId="0" borderId="87" xfId="48" applyFont="1" applyBorder="1" applyAlignment="1">
      <alignment vertical="center"/>
    </xf>
    <xf numFmtId="38" fontId="14" fillId="0" borderId="92" xfId="48" applyFont="1" applyBorder="1" applyAlignment="1">
      <alignment vertical="center"/>
    </xf>
    <xf numFmtId="38" fontId="14" fillId="0" borderId="93" xfId="48" applyFont="1" applyBorder="1" applyAlignment="1">
      <alignment vertical="center"/>
    </xf>
    <xf numFmtId="38" fontId="14" fillId="0" borderId="94" xfId="48" applyFont="1" applyBorder="1" applyAlignment="1">
      <alignment vertical="center"/>
    </xf>
    <xf numFmtId="38" fontId="14" fillId="0" borderId="72" xfId="48" applyFont="1" applyBorder="1" applyAlignment="1">
      <alignment vertical="center"/>
    </xf>
    <xf numFmtId="38" fontId="14" fillId="0" borderId="95" xfId="48" applyFont="1" applyBorder="1" applyAlignment="1">
      <alignment vertical="center"/>
    </xf>
    <xf numFmtId="38" fontId="14" fillId="0" borderId="96" xfId="48" applyFont="1" applyBorder="1" applyAlignment="1">
      <alignment vertical="center"/>
    </xf>
    <xf numFmtId="0" fontId="14" fillId="0" borderId="97" xfId="0" applyFont="1" applyBorder="1" applyAlignment="1">
      <alignment vertical="center"/>
    </xf>
    <xf numFmtId="0" fontId="14" fillId="0" borderId="98" xfId="0" applyFont="1" applyBorder="1" applyAlignment="1">
      <alignment vertical="center"/>
    </xf>
    <xf numFmtId="0" fontId="14" fillId="0" borderId="99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38" fontId="14" fillId="0" borderId="72" xfId="48" applyFont="1" applyBorder="1" applyAlignment="1">
      <alignment horizontal="right" vertical="center"/>
    </xf>
    <xf numFmtId="38" fontId="14" fillId="0" borderId="95" xfId="48" applyFont="1" applyBorder="1" applyAlignment="1">
      <alignment horizontal="right" vertical="center"/>
    </xf>
    <xf numFmtId="38" fontId="14" fillId="0" borderId="96" xfId="48" applyFont="1" applyBorder="1" applyAlignment="1">
      <alignment horizontal="right" vertical="center"/>
    </xf>
    <xf numFmtId="0" fontId="3" fillId="0" borderId="72" xfId="0" applyFont="1" applyBorder="1" applyAlignment="1">
      <alignment vertical="center" shrinkToFit="1"/>
    </xf>
    <xf numFmtId="38" fontId="14" fillId="0" borderId="80" xfId="48" applyFont="1" applyBorder="1" applyAlignment="1">
      <alignment horizontal="right" vertical="center"/>
    </xf>
    <xf numFmtId="38" fontId="14" fillId="0" borderId="100" xfId="48" applyFont="1" applyBorder="1" applyAlignment="1">
      <alignment horizontal="right" vertical="center"/>
    </xf>
    <xf numFmtId="38" fontId="14" fillId="0" borderId="101" xfId="48" applyFont="1" applyBorder="1" applyAlignment="1">
      <alignment horizontal="right" vertical="center"/>
    </xf>
    <xf numFmtId="0" fontId="14" fillId="0" borderId="102" xfId="0" applyFont="1" applyBorder="1" applyAlignment="1">
      <alignment vertical="center"/>
    </xf>
    <xf numFmtId="0" fontId="14" fillId="0" borderId="103" xfId="0" applyFont="1" applyBorder="1" applyAlignment="1">
      <alignment vertical="center"/>
    </xf>
    <xf numFmtId="0" fontId="14" fillId="0" borderId="104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5" xfId="0" applyFont="1" applyBorder="1" applyAlignment="1">
      <alignment horizontal="center" vertical="center"/>
    </xf>
    <xf numFmtId="0" fontId="14" fillId="0" borderId="106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4" fillId="0" borderId="11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113" xfId="0" applyFont="1" applyBorder="1" applyAlignment="1">
      <alignment vertical="center"/>
    </xf>
    <xf numFmtId="180" fontId="14" fillId="0" borderId="14" xfId="0" applyNumberFormat="1" applyFont="1" applyBorder="1" applyAlignment="1">
      <alignment horizontal="center" vertical="center"/>
    </xf>
    <xf numFmtId="180" fontId="14" fillId="0" borderId="15" xfId="0" applyNumberFormat="1" applyFont="1" applyBorder="1" applyAlignment="1">
      <alignment vertical="center"/>
    </xf>
    <xf numFmtId="180" fontId="14" fillId="0" borderId="20" xfId="0" applyNumberFormat="1" applyFont="1" applyBorder="1" applyAlignment="1">
      <alignment vertical="center"/>
    </xf>
    <xf numFmtId="180" fontId="14" fillId="0" borderId="25" xfId="0" applyNumberFormat="1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14" fillId="0" borderId="114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4" fillId="0" borderId="115" xfId="0" applyFont="1" applyBorder="1" applyAlignment="1">
      <alignment vertical="center"/>
    </xf>
    <xf numFmtId="0" fontId="14" fillId="0" borderId="11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center" textRotation="255"/>
    </xf>
    <xf numFmtId="0" fontId="3" fillId="0" borderId="78" xfId="0" applyFont="1" applyBorder="1" applyAlignment="1">
      <alignment vertical="center" textRotation="255"/>
    </xf>
    <xf numFmtId="0" fontId="3" fillId="0" borderId="54" xfId="0" applyFont="1" applyBorder="1" applyAlignment="1">
      <alignment vertical="center" textRotation="255"/>
    </xf>
    <xf numFmtId="0" fontId="14" fillId="0" borderId="117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80" xfId="0" applyFont="1" applyBorder="1" applyAlignment="1">
      <alignment vertical="center"/>
    </xf>
    <xf numFmtId="0" fontId="14" fillId="0" borderId="79" xfId="0" applyFont="1" applyBorder="1" applyAlignment="1">
      <alignment vertical="center"/>
    </xf>
    <xf numFmtId="0" fontId="14" fillId="0" borderId="118" xfId="0" applyFont="1" applyBorder="1" applyAlignment="1">
      <alignment vertical="center"/>
    </xf>
    <xf numFmtId="0" fontId="3" fillId="0" borderId="119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14" fillId="0" borderId="120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14" fillId="0" borderId="79" xfId="0" applyFont="1" applyBorder="1" applyAlignment="1">
      <alignment vertical="center" shrinkToFit="1"/>
    </xf>
    <xf numFmtId="0" fontId="14" fillId="0" borderId="75" xfId="0" applyFont="1" applyBorder="1" applyAlignment="1">
      <alignment vertical="center" shrinkToFit="1"/>
    </xf>
    <xf numFmtId="0" fontId="14" fillId="0" borderId="76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14" fillId="0" borderId="121" xfId="0" applyFont="1" applyBorder="1" applyAlignment="1">
      <alignment vertical="center"/>
    </xf>
    <xf numFmtId="0" fontId="14" fillId="0" borderId="122" xfId="0" applyFont="1" applyBorder="1" applyAlignment="1">
      <alignment vertical="center"/>
    </xf>
    <xf numFmtId="0" fontId="14" fillId="0" borderId="79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7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4" fillId="0" borderId="8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71" xfId="0" applyFont="1" applyBorder="1" applyAlignment="1">
      <alignment vertical="center" shrinkToFit="1"/>
    </xf>
    <xf numFmtId="0" fontId="14" fillId="0" borderId="76" xfId="0" applyFont="1" applyBorder="1" applyAlignment="1">
      <alignment vertical="center" shrinkToFit="1"/>
    </xf>
    <xf numFmtId="0" fontId="3" fillId="0" borderId="56" xfId="0" applyFont="1" applyBorder="1" applyAlignment="1">
      <alignment vertical="center" textRotation="255"/>
    </xf>
    <xf numFmtId="0" fontId="14" fillId="0" borderId="73" xfId="0" applyFont="1" applyBorder="1" applyAlignment="1">
      <alignment vertical="center" shrinkToFit="1"/>
    </xf>
    <xf numFmtId="0" fontId="14" fillId="0" borderId="82" xfId="0" applyFont="1" applyBorder="1" applyAlignment="1">
      <alignment vertical="center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/>
    </xf>
    <xf numFmtId="38" fontId="3" fillId="0" borderId="125" xfId="48" applyFont="1" applyBorder="1" applyAlignment="1">
      <alignment vertical="center"/>
    </xf>
    <xf numFmtId="38" fontId="3" fillId="0" borderId="126" xfId="48" applyFont="1" applyBorder="1" applyAlignment="1">
      <alignment vertical="center"/>
    </xf>
    <xf numFmtId="38" fontId="14" fillId="0" borderId="12" xfId="48" applyFont="1" applyBorder="1" applyAlignment="1">
      <alignment vertical="center"/>
    </xf>
    <xf numFmtId="38" fontId="14" fillId="0" borderId="11" xfId="48" applyFont="1" applyBorder="1" applyAlignment="1">
      <alignment vertical="center"/>
    </xf>
    <xf numFmtId="38" fontId="14" fillId="0" borderId="16" xfId="48" applyFont="1" applyBorder="1" applyAlignment="1">
      <alignment vertical="center"/>
    </xf>
    <xf numFmtId="38" fontId="3" fillId="0" borderId="71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/>
    </xf>
    <xf numFmtId="0" fontId="3" fillId="0" borderId="125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38" fontId="14" fillId="0" borderId="117" xfId="48" applyFont="1" applyBorder="1" applyAlignment="1">
      <alignment vertical="center"/>
    </xf>
    <xf numFmtId="38" fontId="14" fillId="0" borderId="21" xfId="48" applyFont="1" applyBorder="1" applyAlignment="1">
      <alignment vertical="center"/>
    </xf>
    <xf numFmtId="38" fontId="14" fillId="0" borderId="79" xfId="48" applyFont="1" applyBorder="1" applyAlignment="1">
      <alignment vertical="center"/>
    </xf>
    <xf numFmtId="38" fontId="14" fillId="0" borderId="81" xfId="48" applyFont="1" applyBorder="1" applyAlignment="1">
      <alignment vertical="center"/>
    </xf>
    <xf numFmtId="38" fontId="14" fillId="0" borderId="71" xfId="48" applyFont="1" applyBorder="1" applyAlignment="1">
      <alignment vertical="center"/>
    </xf>
    <xf numFmtId="38" fontId="14" fillId="0" borderId="30" xfId="48" applyFont="1" applyBorder="1" applyAlignment="1">
      <alignment vertical="center"/>
    </xf>
    <xf numFmtId="0" fontId="3" fillId="0" borderId="8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82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1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14" fillId="0" borderId="18" xfId="48" applyFont="1" applyBorder="1" applyAlignment="1">
      <alignment vertical="center"/>
    </xf>
    <xf numFmtId="38" fontId="14" fillId="0" borderId="22" xfId="48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4" fillId="0" borderId="75" xfId="0" applyFont="1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0" fillId="0" borderId="12" xfId="48" applyBorder="1" applyAlignment="1" applyProtection="1">
      <alignment horizontal="right"/>
      <protection/>
    </xf>
    <xf numFmtId="38" fontId="0" fillId="0" borderId="16" xfId="48" applyBorder="1" applyAlignment="1">
      <alignment horizontal="right"/>
    </xf>
    <xf numFmtId="0" fontId="0" fillId="33" borderId="12" xfId="0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38" fontId="14" fillId="0" borderId="12" xfId="48" applyFont="1" applyBorder="1" applyAlignment="1" applyProtection="1">
      <alignment horizontal="right"/>
      <protection/>
    </xf>
    <xf numFmtId="38" fontId="14" fillId="0" borderId="16" xfId="48" applyFont="1" applyBorder="1" applyAlignment="1">
      <alignment horizontal="right"/>
    </xf>
    <xf numFmtId="0" fontId="15" fillId="0" borderId="12" xfId="0" applyFont="1" applyBorder="1" applyAlignment="1" applyProtection="1">
      <alignment horizontal="center" vertical="center" shrinkToFit="1"/>
      <protection/>
    </xf>
    <xf numFmtId="0" fontId="15" fillId="0" borderId="16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 applyProtection="1">
      <alignment horizontal="center" vertical="center"/>
      <protection/>
    </xf>
    <xf numFmtId="0" fontId="0" fillId="0" borderId="12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7" fontId="14" fillId="0" borderId="12" xfId="0" applyNumberFormat="1" applyFont="1" applyBorder="1" applyAlignment="1" applyProtection="1">
      <alignment horizontal="right"/>
      <protection/>
    </xf>
    <xf numFmtId="0" fontId="14" fillId="0" borderId="44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58" fontId="14" fillId="0" borderId="12" xfId="0" applyNumberFormat="1" applyFont="1" applyBorder="1" applyAlignment="1" applyProtection="1">
      <alignment horizontal="center" vertical="center"/>
      <protection/>
    </xf>
    <xf numFmtId="38" fontId="14" fillId="0" borderId="34" xfId="48" applyFont="1" applyBorder="1" applyAlignment="1" applyProtection="1">
      <alignment/>
      <protection/>
    </xf>
    <xf numFmtId="38" fontId="14" fillId="0" borderId="35" xfId="48" applyFont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56" xfId="0" applyFont="1" applyBorder="1" applyAlignment="1" applyProtection="1">
      <alignment horizontal="center" vertical="center" textRotation="255"/>
      <protection/>
    </xf>
    <xf numFmtId="0" fontId="7" fillId="0" borderId="78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177" fontId="14" fillId="0" borderId="14" xfId="0" applyNumberFormat="1" applyFont="1" applyBorder="1" applyAlignment="1" applyProtection="1">
      <alignment horizontal="right"/>
      <protection/>
    </xf>
    <xf numFmtId="0" fontId="0" fillId="0" borderId="56" xfId="0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10" fillId="0" borderId="128" xfId="0" applyFont="1" applyBorder="1" applyAlignment="1" applyProtection="1">
      <alignment horizontal="center" vertical="center" textRotation="255"/>
      <protection/>
    </xf>
    <xf numFmtId="0" fontId="10" fillId="0" borderId="129" xfId="0" applyFont="1" applyBorder="1" applyAlignment="1">
      <alignment horizontal="center" vertical="center" textRotation="255"/>
    </xf>
    <xf numFmtId="0" fontId="10" fillId="0" borderId="130" xfId="0" applyFont="1" applyBorder="1" applyAlignment="1">
      <alignment horizontal="center" vertical="center" textRotation="255"/>
    </xf>
    <xf numFmtId="38" fontId="14" fillId="0" borderId="12" xfId="48" applyFont="1" applyBorder="1" applyAlignment="1" applyProtection="1">
      <alignment/>
      <protection/>
    </xf>
    <xf numFmtId="0" fontId="14" fillId="0" borderId="16" xfId="0" applyFont="1" applyBorder="1" applyAlignment="1">
      <alignment/>
    </xf>
    <xf numFmtId="38" fontId="14" fillId="0" borderId="33" xfId="0" applyNumberFormat="1" applyFont="1" applyBorder="1" applyAlignment="1" applyProtection="1">
      <alignment horizontal="right"/>
      <protection/>
    </xf>
    <xf numFmtId="0" fontId="14" fillId="0" borderId="59" xfId="0" applyFont="1" applyBorder="1" applyAlignment="1">
      <alignment horizontal="right"/>
    </xf>
    <xf numFmtId="0" fontId="10" fillId="0" borderId="131" xfId="0" applyFont="1" applyBorder="1" applyAlignment="1" applyProtection="1">
      <alignment horizontal="center" vertical="center" textRotation="255"/>
      <protection/>
    </xf>
    <xf numFmtId="0" fontId="10" fillId="0" borderId="132" xfId="0" applyFont="1" applyBorder="1" applyAlignment="1">
      <alignment horizontal="center" vertical="center" textRotation="255"/>
    </xf>
    <xf numFmtId="0" fontId="10" fillId="0" borderId="133" xfId="0" applyFont="1" applyBorder="1" applyAlignment="1">
      <alignment horizontal="center" vertical="center" textRotation="255"/>
    </xf>
    <xf numFmtId="0" fontId="7" fillId="0" borderId="134" xfId="0" applyFont="1" applyBorder="1" applyAlignment="1" applyProtection="1">
      <alignment vertical="center" textRotation="255"/>
      <protection/>
    </xf>
    <xf numFmtId="0" fontId="7" fillId="0" borderId="78" xfId="0" applyFont="1" applyBorder="1" applyAlignment="1">
      <alignment vertical="center" textRotation="255"/>
    </xf>
    <xf numFmtId="0" fontId="7" fillId="0" borderId="54" xfId="0" applyFont="1" applyBorder="1" applyAlignment="1">
      <alignment vertical="center" textRotation="255"/>
    </xf>
    <xf numFmtId="0" fontId="14" fillId="0" borderId="12" xfId="0" applyFont="1" applyBorder="1" applyAlignment="1" applyProtection="1">
      <alignment horizontal="center"/>
      <protection/>
    </xf>
    <xf numFmtId="0" fontId="14" fillId="0" borderId="16" xfId="0" applyFont="1" applyBorder="1" applyAlignment="1">
      <alignment horizontal="center"/>
    </xf>
    <xf numFmtId="0" fontId="15" fillId="0" borderId="12" xfId="0" applyFont="1" applyBorder="1" applyAlignment="1" applyProtection="1">
      <alignment horizontal="center"/>
      <protection/>
    </xf>
    <xf numFmtId="0" fontId="15" fillId="0" borderId="16" xfId="0" applyFont="1" applyBorder="1" applyAlignment="1">
      <alignment horizontal="center"/>
    </xf>
    <xf numFmtId="0" fontId="14" fillId="0" borderId="43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5" xfId="0" applyBorder="1" applyAlignment="1" applyProtection="1">
      <alignment vertical="center"/>
      <protection/>
    </xf>
    <xf numFmtId="0" fontId="0" fillId="0" borderId="136" xfId="0" applyBorder="1" applyAlignment="1">
      <alignment vertical="center"/>
    </xf>
    <xf numFmtId="0" fontId="0" fillId="34" borderId="40" xfId="0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20</xdr:row>
      <xdr:rowOff>38100</xdr:rowOff>
    </xdr:from>
    <xdr:to>
      <xdr:col>9</xdr:col>
      <xdr:colOff>104775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38425" y="5905500"/>
          <a:ext cx="276225" cy="247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18</xdr:row>
      <xdr:rowOff>0</xdr:rowOff>
    </xdr:from>
    <xdr:to>
      <xdr:col>38</xdr:col>
      <xdr:colOff>142875</xdr:colOff>
      <xdr:row>19</xdr:row>
      <xdr:rowOff>219075</xdr:rowOff>
    </xdr:to>
    <xdr:sp>
      <xdr:nvSpPr>
        <xdr:cNvPr id="2" name="角丸四角形吹き出し 1"/>
        <xdr:cNvSpPr>
          <a:spLocks/>
        </xdr:cNvSpPr>
      </xdr:nvSpPr>
      <xdr:spPr>
        <a:xfrm rot="10800000">
          <a:off x="11782425" y="5295900"/>
          <a:ext cx="2628900" cy="504825"/>
        </a:xfrm>
        <a:prstGeom prst="wedgeRoundRectCallout">
          <a:avLst>
            <a:gd name="adj1" fmla="val 11074"/>
            <a:gd name="adj2" fmla="val 18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導入予定年度の欄に○を付ける。</a:t>
          </a:r>
        </a:p>
      </xdr:txBody>
    </xdr:sp>
    <xdr:clientData/>
  </xdr:twoCellAnchor>
  <xdr:twoCellAnchor>
    <xdr:from>
      <xdr:col>30</xdr:col>
      <xdr:colOff>38100</xdr:colOff>
      <xdr:row>0</xdr:row>
      <xdr:rowOff>152400</xdr:rowOff>
    </xdr:from>
    <xdr:to>
      <xdr:col>37</xdr:col>
      <xdr:colOff>123825</xdr:colOff>
      <xdr:row>1</xdr:row>
      <xdr:rowOff>219075</xdr:rowOff>
    </xdr:to>
    <xdr:sp>
      <xdr:nvSpPr>
        <xdr:cNvPr id="3" name="角丸四角形吹き出し 3"/>
        <xdr:cNvSpPr>
          <a:spLocks/>
        </xdr:cNvSpPr>
      </xdr:nvSpPr>
      <xdr:spPr>
        <a:xfrm>
          <a:off x="11410950" y="152400"/>
          <a:ext cx="2619375" cy="504825"/>
        </a:xfrm>
        <a:prstGeom prst="wedgeRoundRectCallout">
          <a:avLst>
            <a:gd name="adj1" fmla="val -1310"/>
            <a:gd name="adj2" fmla="val 3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使用しなくなる年度から空欄にする。</a:t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3</xdr:col>
      <xdr:colOff>104775</xdr:colOff>
      <xdr:row>32</xdr:row>
      <xdr:rowOff>47625</xdr:rowOff>
    </xdr:to>
    <xdr:sp>
      <xdr:nvSpPr>
        <xdr:cNvPr id="4" name="円/楕円 2"/>
        <xdr:cNvSpPr>
          <a:spLocks/>
        </xdr:cNvSpPr>
      </xdr:nvSpPr>
      <xdr:spPr>
        <a:xfrm>
          <a:off x="790575" y="9010650"/>
          <a:ext cx="3524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161925</xdr:colOff>
      <xdr:row>11</xdr:row>
      <xdr:rowOff>180975</xdr:rowOff>
    </xdr:from>
    <xdr:to>
      <xdr:col>33</xdr:col>
      <xdr:colOff>161925</xdr:colOff>
      <xdr:row>13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15706725" y="2809875"/>
          <a:ext cx="771525" cy="381000"/>
        </a:xfrm>
        <a:prstGeom prst="wedgeRectCallout">
          <a:avLst>
            <a:gd name="adj1" fmla="val 62347"/>
            <a:gd name="adj2" fmla="val 9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耕起・代かき、田植、収穫合計</a:t>
          </a:r>
        </a:p>
      </xdr:txBody>
    </xdr:sp>
    <xdr:clientData/>
  </xdr:twoCellAnchor>
  <xdr:twoCellAnchor>
    <xdr:from>
      <xdr:col>22</xdr:col>
      <xdr:colOff>638175</xdr:colOff>
      <xdr:row>2</xdr:row>
      <xdr:rowOff>209550</xdr:rowOff>
    </xdr:from>
    <xdr:to>
      <xdr:col>23</xdr:col>
      <xdr:colOff>266700</xdr:colOff>
      <xdr:row>4</xdr:row>
      <xdr:rowOff>57150</xdr:rowOff>
    </xdr:to>
    <xdr:sp>
      <xdr:nvSpPr>
        <xdr:cNvPr id="2" name="円/楕円 2"/>
        <xdr:cNvSpPr>
          <a:spLocks/>
        </xdr:cNvSpPr>
      </xdr:nvSpPr>
      <xdr:spPr>
        <a:xfrm>
          <a:off x="10334625" y="542925"/>
          <a:ext cx="2952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3</xdr:row>
      <xdr:rowOff>228600</xdr:rowOff>
    </xdr:from>
    <xdr:to>
      <xdr:col>21</xdr:col>
      <xdr:colOff>304800</xdr:colOff>
      <xdr:row>5</xdr:row>
      <xdr:rowOff>66675</xdr:rowOff>
    </xdr:to>
    <xdr:sp>
      <xdr:nvSpPr>
        <xdr:cNvPr id="3" name="円/楕円 4"/>
        <xdr:cNvSpPr>
          <a:spLocks/>
        </xdr:cNvSpPr>
      </xdr:nvSpPr>
      <xdr:spPr>
        <a:xfrm>
          <a:off x="9372600" y="781050"/>
          <a:ext cx="29527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3</xdr:row>
      <xdr:rowOff>238125</xdr:rowOff>
    </xdr:from>
    <xdr:to>
      <xdr:col>13</xdr:col>
      <xdr:colOff>238125</xdr:colOff>
      <xdr:row>5</xdr:row>
      <xdr:rowOff>66675</xdr:rowOff>
    </xdr:to>
    <xdr:sp>
      <xdr:nvSpPr>
        <xdr:cNvPr id="4" name="円/楕円 5"/>
        <xdr:cNvSpPr>
          <a:spLocks/>
        </xdr:cNvSpPr>
      </xdr:nvSpPr>
      <xdr:spPr>
        <a:xfrm>
          <a:off x="5629275" y="790575"/>
          <a:ext cx="3143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4</xdr:row>
      <xdr:rowOff>0</xdr:rowOff>
    </xdr:from>
    <xdr:to>
      <xdr:col>28</xdr:col>
      <xdr:colOff>38100</xdr:colOff>
      <xdr:row>5</xdr:row>
      <xdr:rowOff>66675</xdr:rowOff>
    </xdr:to>
    <xdr:sp>
      <xdr:nvSpPr>
        <xdr:cNvPr id="5" name="円/楕円 6"/>
        <xdr:cNvSpPr>
          <a:spLocks/>
        </xdr:cNvSpPr>
      </xdr:nvSpPr>
      <xdr:spPr>
        <a:xfrm>
          <a:off x="13458825" y="790575"/>
          <a:ext cx="3143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762000</xdr:colOff>
      <xdr:row>2</xdr:row>
      <xdr:rowOff>209550</xdr:rowOff>
    </xdr:from>
    <xdr:to>
      <xdr:col>33</xdr:col>
      <xdr:colOff>295275</xdr:colOff>
      <xdr:row>4</xdr:row>
      <xdr:rowOff>57150</xdr:rowOff>
    </xdr:to>
    <xdr:sp>
      <xdr:nvSpPr>
        <xdr:cNvPr id="6" name="円/楕円 7"/>
        <xdr:cNvSpPr>
          <a:spLocks/>
        </xdr:cNvSpPr>
      </xdr:nvSpPr>
      <xdr:spPr>
        <a:xfrm>
          <a:off x="16306800" y="542925"/>
          <a:ext cx="30480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762000</xdr:colOff>
      <xdr:row>4</xdr:row>
      <xdr:rowOff>9525</xdr:rowOff>
    </xdr:from>
    <xdr:to>
      <xdr:col>33</xdr:col>
      <xdr:colOff>285750</xdr:colOff>
      <xdr:row>5</xdr:row>
      <xdr:rowOff>76200</xdr:rowOff>
    </xdr:to>
    <xdr:sp>
      <xdr:nvSpPr>
        <xdr:cNvPr id="7" name="円/楕円 8"/>
        <xdr:cNvSpPr>
          <a:spLocks/>
        </xdr:cNvSpPr>
      </xdr:nvSpPr>
      <xdr:spPr>
        <a:xfrm>
          <a:off x="16306800" y="800100"/>
          <a:ext cx="2952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40"/>
  <sheetViews>
    <sheetView tabSelected="1" view="pageBreakPreview" zoomScale="75" zoomScaleNormal="75" zoomScaleSheetLayoutView="75" zoomScalePageLayoutView="0" workbookViewId="0" topLeftCell="A1">
      <selection activeCell="AW27" sqref="AW27"/>
    </sheetView>
  </sheetViews>
  <sheetFormatPr defaultColWidth="3.875" defaultRowHeight="19.5" customHeight="1"/>
  <cols>
    <col min="1" max="1" width="5.875" style="2" customWidth="1"/>
    <col min="2" max="9" width="3.875" style="2" customWidth="1"/>
    <col min="10" max="21" width="5.625" style="2" customWidth="1"/>
    <col min="22" max="22" width="4.875" style="2" customWidth="1"/>
    <col min="23" max="24" width="3.875" style="2" customWidth="1"/>
    <col min="25" max="25" width="8.25390625" style="2" customWidth="1"/>
    <col min="26" max="26" width="5.00390625" style="2" customWidth="1"/>
    <col min="27" max="45" width="4.75390625" style="2" customWidth="1"/>
    <col min="46" max="46" width="2.75390625" style="2" customWidth="1"/>
    <col min="47" max="47" width="3.25390625" style="2" customWidth="1"/>
    <col min="48" max="16384" width="3.875" style="2" customWidth="1"/>
  </cols>
  <sheetData>
    <row r="1" spans="2:19" ht="34.5" customHeight="1">
      <c r="B1" s="1" t="s">
        <v>333</v>
      </c>
      <c r="N1" s="3" t="s">
        <v>92</v>
      </c>
      <c r="O1" s="3"/>
      <c r="P1" s="267" t="s">
        <v>75</v>
      </c>
      <c r="Q1" s="3"/>
      <c r="R1" s="3"/>
      <c r="S1" s="4"/>
    </row>
    <row r="2" ht="22.5" customHeight="1">
      <c r="X2" s="2" t="s">
        <v>59</v>
      </c>
    </row>
    <row r="3" spans="2:47" ht="22.5" customHeight="1">
      <c r="B3" s="2" t="s">
        <v>28</v>
      </c>
      <c r="X3" s="425" t="s">
        <v>60</v>
      </c>
      <c r="Y3" s="426"/>
      <c r="Z3" s="427"/>
      <c r="AA3" s="554" t="s">
        <v>61</v>
      </c>
      <c r="AB3" s="555"/>
      <c r="AC3" s="495" t="s">
        <v>64</v>
      </c>
      <c r="AD3" s="496"/>
      <c r="AE3" s="497"/>
      <c r="AF3" s="433" t="s">
        <v>65</v>
      </c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3"/>
      <c r="AR3" s="495" t="s">
        <v>327</v>
      </c>
      <c r="AS3" s="557"/>
      <c r="AT3" s="557"/>
      <c r="AU3" s="558"/>
    </row>
    <row r="4" spans="2:47" ht="22.5" customHeight="1">
      <c r="B4" s="431"/>
      <c r="C4" s="431"/>
      <c r="D4" s="431"/>
      <c r="E4" s="431"/>
      <c r="F4" s="431"/>
      <c r="G4" s="431"/>
      <c r="H4" s="403" t="s">
        <v>25</v>
      </c>
      <c r="I4" s="403"/>
      <c r="J4" s="403"/>
      <c r="K4" s="403"/>
      <c r="L4" s="403"/>
      <c r="M4" s="403"/>
      <c r="N4" s="403" t="s">
        <v>26</v>
      </c>
      <c r="O4" s="403"/>
      <c r="P4" s="403"/>
      <c r="Q4" s="403"/>
      <c r="R4" s="403"/>
      <c r="S4" s="403"/>
      <c r="T4" s="403"/>
      <c r="U4" s="403"/>
      <c r="V4" s="6"/>
      <c r="X4" s="428"/>
      <c r="Y4" s="423"/>
      <c r="Z4" s="429"/>
      <c r="AA4" s="35" t="s">
        <v>62</v>
      </c>
      <c r="AB4" s="35" t="s">
        <v>63</v>
      </c>
      <c r="AC4" s="498" t="s">
        <v>32</v>
      </c>
      <c r="AD4" s="499"/>
      <c r="AE4" s="500"/>
      <c r="AF4" s="292">
        <v>3</v>
      </c>
      <c r="AG4" s="13" t="s">
        <v>33</v>
      </c>
      <c r="AH4" s="292">
        <f>AF4+1</f>
        <v>4</v>
      </c>
      <c r="AI4" s="13" t="s">
        <v>33</v>
      </c>
      <c r="AJ4" s="292">
        <f>AH4+1</f>
        <v>5</v>
      </c>
      <c r="AK4" s="13" t="s">
        <v>33</v>
      </c>
      <c r="AL4" s="292">
        <f>AJ4+1</f>
        <v>6</v>
      </c>
      <c r="AM4" s="13" t="s">
        <v>33</v>
      </c>
      <c r="AN4" s="292">
        <f>AL4+1</f>
        <v>7</v>
      </c>
      <c r="AO4" s="13" t="s">
        <v>33</v>
      </c>
      <c r="AP4" s="292">
        <f>AN4+1</f>
        <v>8</v>
      </c>
      <c r="AQ4" s="13" t="s">
        <v>33</v>
      </c>
      <c r="AR4" s="498" t="s">
        <v>61</v>
      </c>
      <c r="AS4" s="499"/>
      <c r="AT4" s="499"/>
      <c r="AU4" s="545"/>
    </row>
    <row r="5" spans="2:47" ht="22.5" customHeight="1">
      <c r="B5" s="403" t="s">
        <v>27</v>
      </c>
      <c r="C5" s="403"/>
      <c r="D5" s="403"/>
      <c r="E5" s="403"/>
      <c r="F5" s="403"/>
      <c r="G5" s="403"/>
      <c r="H5" s="432" t="s">
        <v>145</v>
      </c>
      <c r="I5" s="432"/>
      <c r="J5" s="432"/>
      <c r="K5" s="432"/>
      <c r="L5" s="432"/>
      <c r="M5" s="432"/>
      <c r="N5" s="432" t="s">
        <v>145</v>
      </c>
      <c r="O5" s="432"/>
      <c r="P5" s="432"/>
      <c r="Q5" s="432"/>
      <c r="R5" s="432"/>
      <c r="S5" s="432"/>
      <c r="T5" s="432"/>
      <c r="U5" s="432"/>
      <c r="V5" s="9"/>
      <c r="X5" s="512" t="s">
        <v>66</v>
      </c>
      <c r="Y5" s="470" t="s">
        <v>316</v>
      </c>
      <c r="Z5" s="471"/>
      <c r="AA5" s="289" t="s">
        <v>315</v>
      </c>
      <c r="AB5" s="274"/>
      <c r="AC5" s="486" t="s">
        <v>317</v>
      </c>
      <c r="AD5" s="501"/>
      <c r="AE5" s="487"/>
      <c r="AF5" s="486" t="s">
        <v>315</v>
      </c>
      <c r="AG5" s="487"/>
      <c r="AH5" s="486" t="s">
        <v>315</v>
      </c>
      <c r="AI5" s="487"/>
      <c r="AJ5" s="486" t="s">
        <v>315</v>
      </c>
      <c r="AK5" s="487"/>
      <c r="AL5" s="486" t="s">
        <v>315</v>
      </c>
      <c r="AM5" s="487"/>
      <c r="AN5" s="486" t="s">
        <v>315</v>
      </c>
      <c r="AO5" s="487"/>
      <c r="AP5" s="486" t="s">
        <v>315</v>
      </c>
      <c r="AQ5" s="487"/>
      <c r="AR5" s="486" t="s">
        <v>324</v>
      </c>
      <c r="AS5" s="501"/>
      <c r="AT5" s="501"/>
      <c r="AU5" s="487"/>
    </row>
    <row r="6" spans="2:47" ht="22.5" customHeight="1">
      <c r="B6" s="403"/>
      <c r="C6" s="403"/>
      <c r="D6" s="403"/>
      <c r="E6" s="403"/>
      <c r="F6" s="403"/>
      <c r="G6" s="403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9"/>
      <c r="X6" s="456"/>
      <c r="Y6" s="510" t="s">
        <v>243</v>
      </c>
      <c r="Z6" s="511"/>
      <c r="AA6" s="290" t="s">
        <v>315</v>
      </c>
      <c r="AB6" s="279"/>
      <c r="AC6" s="481" t="s">
        <v>348</v>
      </c>
      <c r="AD6" s="483"/>
      <c r="AE6" s="483"/>
      <c r="AF6" s="481" t="s">
        <v>315</v>
      </c>
      <c r="AG6" s="482"/>
      <c r="AH6" s="481" t="s">
        <v>315</v>
      </c>
      <c r="AI6" s="482"/>
      <c r="AJ6" s="481" t="s">
        <v>315</v>
      </c>
      <c r="AK6" s="482"/>
      <c r="AL6" s="481" t="s">
        <v>315</v>
      </c>
      <c r="AM6" s="482"/>
      <c r="AN6" s="481" t="s">
        <v>315</v>
      </c>
      <c r="AO6" s="482"/>
      <c r="AP6" s="481" t="s">
        <v>315</v>
      </c>
      <c r="AQ6" s="482"/>
      <c r="AR6" s="481" t="s">
        <v>324</v>
      </c>
      <c r="AS6" s="483"/>
      <c r="AT6" s="483"/>
      <c r="AU6" s="482"/>
    </row>
    <row r="7" spans="2:47" ht="22.5" customHeight="1">
      <c r="B7" s="403"/>
      <c r="C7" s="403"/>
      <c r="D7" s="403"/>
      <c r="E7" s="403"/>
      <c r="F7" s="403"/>
      <c r="G7" s="403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9"/>
      <c r="X7" s="456"/>
      <c r="Y7" s="510" t="s">
        <v>318</v>
      </c>
      <c r="Z7" s="511"/>
      <c r="AA7" s="290" t="s">
        <v>315</v>
      </c>
      <c r="AB7" s="279"/>
      <c r="AC7" s="481" t="s">
        <v>353</v>
      </c>
      <c r="AD7" s="483"/>
      <c r="AE7" s="483"/>
      <c r="AF7" s="481" t="s">
        <v>315</v>
      </c>
      <c r="AG7" s="482"/>
      <c r="AH7" s="481"/>
      <c r="AI7" s="482"/>
      <c r="AJ7" s="510"/>
      <c r="AK7" s="511"/>
      <c r="AL7" s="510"/>
      <c r="AM7" s="511"/>
      <c r="AN7" s="510"/>
      <c r="AO7" s="511"/>
      <c r="AP7" s="510"/>
      <c r="AQ7" s="511"/>
      <c r="AR7" s="481" t="s">
        <v>325</v>
      </c>
      <c r="AS7" s="483"/>
      <c r="AT7" s="483"/>
      <c r="AU7" s="482"/>
    </row>
    <row r="8" spans="24:47" ht="22.5" customHeight="1">
      <c r="X8" s="456"/>
      <c r="Y8" s="510" t="s">
        <v>318</v>
      </c>
      <c r="Z8" s="511"/>
      <c r="AA8" s="290"/>
      <c r="AB8" s="279" t="s">
        <v>315</v>
      </c>
      <c r="AC8" s="481" t="s">
        <v>354</v>
      </c>
      <c r="AD8" s="483"/>
      <c r="AE8" s="483"/>
      <c r="AF8" s="481" t="s">
        <v>315</v>
      </c>
      <c r="AG8" s="482"/>
      <c r="AH8" s="481" t="s">
        <v>315</v>
      </c>
      <c r="AI8" s="482"/>
      <c r="AJ8" s="481" t="s">
        <v>315</v>
      </c>
      <c r="AK8" s="482"/>
      <c r="AL8" s="481" t="s">
        <v>315</v>
      </c>
      <c r="AM8" s="482"/>
      <c r="AN8" s="481" t="s">
        <v>315</v>
      </c>
      <c r="AO8" s="482"/>
      <c r="AP8" s="481" t="s">
        <v>315</v>
      </c>
      <c r="AQ8" s="482"/>
      <c r="AR8" s="481" t="s">
        <v>326</v>
      </c>
      <c r="AS8" s="483"/>
      <c r="AT8" s="483"/>
      <c r="AU8" s="482"/>
    </row>
    <row r="9" spans="2:47" ht="22.5" customHeight="1">
      <c r="B9" s="2" t="s">
        <v>29</v>
      </c>
      <c r="I9" s="2" t="s">
        <v>314</v>
      </c>
      <c r="S9" s="423" t="s">
        <v>311</v>
      </c>
      <c r="T9" s="423"/>
      <c r="U9" s="423"/>
      <c r="X9" s="456"/>
      <c r="Y9" s="510" t="s">
        <v>319</v>
      </c>
      <c r="Z9" s="511"/>
      <c r="AA9" s="290" t="s">
        <v>315</v>
      </c>
      <c r="AB9" s="279"/>
      <c r="AC9" s="481" t="s">
        <v>355</v>
      </c>
      <c r="AD9" s="483"/>
      <c r="AE9" s="483"/>
      <c r="AF9" s="481" t="s">
        <v>315</v>
      </c>
      <c r="AG9" s="482"/>
      <c r="AH9" s="481" t="s">
        <v>315</v>
      </c>
      <c r="AI9" s="482"/>
      <c r="AJ9" s="481" t="s">
        <v>315</v>
      </c>
      <c r="AK9" s="482"/>
      <c r="AL9" s="481" t="s">
        <v>315</v>
      </c>
      <c r="AM9" s="482"/>
      <c r="AN9" s="481" t="s">
        <v>315</v>
      </c>
      <c r="AO9" s="482"/>
      <c r="AP9" s="481" t="s">
        <v>315</v>
      </c>
      <c r="AQ9" s="482"/>
      <c r="AR9" s="481" t="s">
        <v>326</v>
      </c>
      <c r="AS9" s="483"/>
      <c r="AT9" s="483"/>
      <c r="AU9" s="482"/>
    </row>
    <row r="10" spans="2:47" ht="22.5" customHeight="1">
      <c r="B10" s="403" t="s">
        <v>30</v>
      </c>
      <c r="C10" s="403"/>
      <c r="D10" s="403"/>
      <c r="E10" s="403"/>
      <c r="F10" s="403"/>
      <c r="G10" s="403" t="s">
        <v>31</v>
      </c>
      <c r="H10" s="403"/>
      <c r="I10" s="403"/>
      <c r="J10" s="10" t="s">
        <v>32</v>
      </c>
      <c r="K10" s="11"/>
      <c r="L10" s="433" t="s">
        <v>34</v>
      </c>
      <c r="M10" s="434"/>
      <c r="N10" s="434"/>
      <c r="O10" s="434"/>
      <c r="P10" s="434"/>
      <c r="Q10" s="434"/>
      <c r="R10" s="434"/>
      <c r="S10" s="435"/>
      <c r="T10" s="10" t="s">
        <v>35</v>
      </c>
      <c r="U10" s="11"/>
      <c r="V10" s="9"/>
      <c r="X10" s="456"/>
      <c r="Y10" s="510" t="s">
        <v>320</v>
      </c>
      <c r="Z10" s="511"/>
      <c r="AA10" s="290" t="s">
        <v>315</v>
      </c>
      <c r="AB10" s="279"/>
      <c r="AC10" s="481" t="s">
        <v>356</v>
      </c>
      <c r="AD10" s="483"/>
      <c r="AE10" s="483"/>
      <c r="AF10" s="481" t="s">
        <v>315</v>
      </c>
      <c r="AG10" s="482"/>
      <c r="AH10" s="481"/>
      <c r="AI10" s="482"/>
      <c r="AJ10" s="481"/>
      <c r="AK10" s="482"/>
      <c r="AL10" s="481"/>
      <c r="AM10" s="482"/>
      <c r="AN10" s="481"/>
      <c r="AO10" s="482"/>
      <c r="AP10" s="481"/>
      <c r="AQ10" s="482"/>
      <c r="AR10" s="481" t="s">
        <v>325</v>
      </c>
      <c r="AS10" s="483"/>
      <c r="AT10" s="483"/>
      <c r="AU10" s="482"/>
    </row>
    <row r="11" spans="2:47" ht="22.5" customHeight="1">
      <c r="B11" s="403"/>
      <c r="C11" s="403"/>
      <c r="D11" s="403"/>
      <c r="E11" s="403"/>
      <c r="F11" s="403"/>
      <c r="G11" s="403"/>
      <c r="H11" s="403"/>
      <c r="I11" s="403"/>
      <c r="J11" s="292">
        <v>3</v>
      </c>
      <c r="K11" s="13" t="s">
        <v>33</v>
      </c>
      <c r="L11" s="292">
        <f>J11+1</f>
        <v>4</v>
      </c>
      <c r="M11" s="13" t="s">
        <v>33</v>
      </c>
      <c r="N11" s="292">
        <f>L11+1</f>
        <v>5</v>
      </c>
      <c r="O11" s="13" t="s">
        <v>33</v>
      </c>
      <c r="P11" s="292">
        <f>N11+1</f>
        <v>6</v>
      </c>
      <c r="Q11" s="13" t="s">
        <v>33</v>
      </c>
      <c r="R11" s="292">
        <f>P11+1</f>
        <v>7</v>
      </c>
      <c r="S11" s="13" t="s">
        <v>33</v>
      </c>
      <c r="T11" s="292">
        <f>R11+1</f>
        <v>8</v>
      </c>
      <c r="U11" s="13" t="s">
        <v>33</v>
      </c>
      <c r="V11" s="14"/>
      <c r="X11" s="456"/>
      <c r="Y11" s="510" t="s">
        <v>321</v>
      </c>
      <c r="Z11" s="511"/>
      <c r="AA11" s="290" t="s">
        <v>315</v>
      </c>
      <c r="AB11" s="279"/>
      <c r="AC11" s="481" t="s">
        <v>323</v>
      </c>
      <c r="AD11" s="483"/>
      <c r="AE11" s="483"/>
      <c r="AF11" s="481" t="s">
        <v>315</v>
      </c>
      <c r="AG11" s="482"/>
      <c r="AH11" s="481" t="s">
        <v>315</v>
      </c>
      <c r="AI11" s="482"/>
      <c r="AJ11" s="481" t="s">
        <v>315</v>
      </c>
      <c r="AK11" s="482"/>
      <c r="AL11" s="481" t="s">
        <v>315</v>
      </c>
      <c r="AM11" s="482"/>
      <c r="AN11" s="481" t="s">
        <v>315</v>
      </c>
      <c r="AO11" s="482"/>
      <c r="AP11" s="481" t="s">
        <v>315</v>
      </c>
      <c r="AQ11" s="482"/>
      <c r="AR11" s="481" t="s">
        <v>326</v>
      </c>
      <c r="AS11" s="483"/>
      <c r="AT11" s="483"/>
      <c r="AU11" s="482"/>
    </row>
    <row r="12" spans="2:47" ht="22.5" customHeight="1">
      <c r="B12" s="393" t="s">
        <v>169</v>
      </c>
      <c r="C12" s="394"/>
      <c r="D12" s="394"/>
      <c r="E12" s="394"/>
      <c r="F12" s="395"/>
      <c r="G12" s="396"/>
      <c r="H12" s="396"/>
      <c r="I12" s="396"/>
      <c r="J12" s="390">
        <v>430</v>
      </c>
      <c r="K12" s="390"/>
      <c r="L12" s="390">
        <v>430</v>
      </c>
      <c r="M12" s="390"/>
      <c r="N12" s="390">
        <v>630</v>
      </c>
      <c r="O12" s="390"/>
      <c r="P12" s="390">
        <v>630</v>
      </c>
      <c r="Q12" s="390"/>
      <c r="R12" s="390">
        <v>630</v>
      </c>
      <c r="S12" s="390"/>
      <c r="T12" s="391">
        <v>700</v>
      </c>
      <c r="U12" s="392"/>
      <c r="V12" s="9"/>
      <c r="X12" s="456"/>
      <c r="Y12" s="513" t="s">
        <v>322</v>
      </c>
      <c r="Z12" s="514"/>
      <c r="AA12" s="291" t="s">
        <v>315</v>
      </c>
      <c r="AB12" s="285"/>
      <c r="AC12" s="484" t="s">
        <v>323</v>
      </c>
      <c r="AD12" s="485"/>
      <c r="AE12" s="485"/>
      <c r="AF12" s="484" t="s">
        <v>315</v>
      </c>
      <c r="AG12" s="515"/>
      <c r="AH12" s="484" t="s">
        <v>315</v>
      </c>
      <c r="AI12" s="515"/>
      <c r="AJ12" s="484" t="s">
        <v>315</v>
      </c>
      <c r="AK12" s="515"/>
      <c r="AL12" s="484" t="s">
        <v>315</v>
      </c>
      <c r="AM12" s="515"/>
      <c r="AN12" s="484" t="s">
        <v>315</v>
      </c>
      <c r="AO12" s="515"/>
      <c r="AP12" s="484" t="s">
        <v>315</v>
      </c>
      <c r="AQ12" s="515"/>
      <c r="AR12" s="484" t="s">
        <v>326</v>
      </c>
      <c r="AS12" s="485"/>
      <c r="AT12" s="485"/>
      <c r="AU12" s="515"/>
    </row>
    <row r="13" spans="2:47" ht="22.5" customHeight="1">
      <c r="B13" s="382" t="s">
        <v>312</v>
      </c>
      <c r="C13" s="383"/>
      <c r="D13" s="383"/>
      <c r="E13" s="383"/>
      <c r="F13" s="384"/>
      <c r="G13" s="385"/>
      <c r="H13" s="385"/>
      <c r="I13" s="385"/>
      <c r="J13" s="386" t="s">
        <v>313</v>
      </c>
      <c r="K13" s="386"/>
      <c r="L13" s="386" t="s">
        <v>313</v>
      </c>
      <c r="M13" s="386"/>
      <c r="N13" s="386" t="s">
        <v>313</v>
      </c>
      <c r="O13" s="386"/>
      <c r="P13" s="387" t="s">
        <v>313</v>
      </c>
      <c r="Q13" s="388"/>
      <c r="R13" s="387" t="s">
        <v>313</v>
      </c>
      <c r="S13" s="388"/>
      <c r="T13" s="387" t="s">
        <v>313</v>
      </c>
      <c r="U13" s="388"/>
      <c r="V13" s="9"/>
      <c r="X13" s="433" t="s">
        <v>69</v>
      </c>
      <c r="Y13" s="434"/>
      <c r="Z13" s="435"/>
      <c r="AA13" s="554" t="s">
        <v>68</v>
      </c>
      <c r="AB13" s="555"/>
      <c r="AC13" s="433" t="s">
        <v>70</v>
      </c>
      <c r="AD13" s="434"/>
      <c r="AE13" s="434"/>
      <c r="AF13" s="433" t="s">
        <v>71</v>
      </c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3"/>
      <c r="AR13" s="433" t="s">
        <v>72</v>
      </c>
      <c r="AS13" s="434"/>
      <c r="AT13" s="434"/>
      <c r="AU13" s="435"/>
    </row>
    <row r="14" spans="2:47" ht="22.5" customHeight="1">
      <c r="B14" s="382"/>
      <c r="C14" s="383"/>
      <c r="D14" s="383"/>
      <c r="E14" s="383"/>
      <c r="F14" s="384"/>
      <c r="G14" s="389"/>
      <c r="H14" s="389"/>
      <c r="I14" s="389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7"/>
      <c r="U14" s="388"/>
      <c r="V14" s="9"/>
      <c r="X14" s="467" t="s">
        <v>67</v>
      </c>
      <c r="Y14" s="470" t="s">
        <v>243</v>
      </c>
      <c r="Z14" s="471"/>
      <c r="AA14" s="270" t="s">
        <v>315</v>
      </c>
      <c r="AB14" s="287"/>
      <c r="AC14" s="479" t="s">
        <v>348</v>
      </c>
      <c r="AD14" s="538"/>
      <c r="AE14" s="480"/>
      <c r="AF14" s="461"/>
      <c r="AG14" s="556"/>
      <c r="AH14" s="461"/>
      <c r="AI14" s="556"/>
      <c r="AJ14" s="479" t="s">
        <v>315</v>
      </c>
      <c r="AK14" s="480"/>
      <c r="AL14" s="479" t="s">
        <v>315</v>
      </c>
      <c r="AM14" s="480"/>
      <c r="AN14" s="479" t="s">
        <v>315</v>
      </c>
      <c r="AO14" s="480"/>
      <c r="AP14" s="479" t="s">
        <v>315</v>
      </c>
      <c r="AQ14" s="480"/>
      <c r="AR14" s="533">
        <v>700</v>
      </c>
      <c r="AS14" s="534"/>
      <c r="AT14" s="534"/>
      <c r="AU14" s="237" t="s">
        <v>51</v>
      </c>
    </row>
    <row r="15" spans="2:47" ht="22.5" customHeight="1">
      <c r="B15" s="382"/>
      <c r="C15" s="383"/>
      <c r="D15" s="383"/>
      <c r="E15" s="383"/>
      <c r="F15" s="384"/>
      <c r="G15" s="389"/>
      <c r="H15" s="389"/>
      <c r="I15" s="389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7"/>
      <c r="U15" s="388"/>
      <c r="V15" s="9"/>
      <c r="X15" s="468"/>
      <c r="Y15" s="442" t="s">
        <v>251</v>
      </c>
      <c r="Z15" s="472"/>
      <c r="AA15" s="278" t="s">
        <v>315</v>
      </c>
      <c r="AB15" s="288"/>
      <c r="AC15" s="508" t="s">
        <v>351</v>
      </c>
      <c r="AD15" s="509"/>
      <c r="AE15" s="509"/>
      <c r="AF15" s="442"/>
      <c r="AG15" s="472"/>
      <c r="AH15" s="508" t="s">
        <v>315</v>
      </c>
      <c r="AI15" s="516"/>
      <c r="AJ15" s="508" t="s">
        <v>315</v>
      </c>
      <c r="AK15" s="516"/>
      <c r="AL15" s="508" t="s">
        <v>315</v>
      </c>
      <c r="AM15" s="516"/>
      <c r="AN15" s="508" t="s">
        <v>315</v>
      </c>
      <c r="AO15" s="516"/>
      <c r="AP15" s="508" t="s">
        <v>315</v>
      </c>
      <c r="AQ15" s="516"/>
      <c r="AR15" s="535">
        <v>600</v>
      </c>
      <c r="AS15" s="536"/>
      <c r="AT15" s="536"/>
      <c r="AU15" s="238" t="s">
        <v>51</v>
      </c>
    </row>
    <row r="16" spans="2:47" ht="22.5" customHeight="1">
      <c r="B16" s="382" t="s">
        <v>176</v>
      </c>
      <c r="C16" s="383"/>
      <c r="D16" s="383"/>
      <c r="E16" s="383"/>
      <c r="F16" s="384"/>
      <c r="G16" s="385"/>
      <c r="H16" s="385"/>
      <c r="I16" s="385"/>
      <c r="J16" s="386">
        <v>350</v>
      </c>
      <c r="K16" s="386"/>
      <c r="L16" s="386">
        <v>350</v>
      </c>
      <c r="M16" s="386"/>
      <c r="N16" s="386">
        <v>300</v>
      </c>
      <c r="O16" s="386"/>
      <c r="P16" s="386">
        <v>300</v>
      </c>
      <c r="Q16" s="386"/>
      <c r="R16" s="386">
        <v>300</v>
      </c>
      <c r="S16" s="386"/>
      <c r="T16" s="387">
        <v>300</v>
      </c>
      <c r="U16" s="388"/>
      <c r="V16" s="9"/>
      <c r="X16" s="468"/>
      <c r="Y16" s="442" t="s">
        <v>262</v>
      </c>
      <c r="Z16" s="472"/>
      <c r="AA16" s="278" t="s">
        <v>315</v>
      </c>
      <c r="AB16" s="288"/>
      <c r="AC16" s="508" t="s">
        <v>352</v>
      </c>
      <c r="AD16" s="509"/>
      <c r="AE16" s="509"/>
      <c r="AF16" s="442"/>
      <c r="AG16" s="472"/>
      <c r="AH16" s="508" t="s">
        <v>315</v>
      </c>
      <c r="AI16" s="516"/>
      <c r="AJ16" s="508" t="s">
        <v>315</v>
      </c>
      <c r="AK16" s="516"/>
      <c r="AL16" s="508" t="s">
        <v>315</v>
      </c>
      <c r="AM16" s="516"/>
      <c r="AN16" s="508" t="s">
        <v>315</v>
      </c>
      <c r="AO16" s="516"/>
      <c r="AP16" s="508" t="s">
        <v>315</v>
      </c>
      <c r="AQ16" s="516"/>
      <c r="AR16" s="535">
        <v>500</v>
      </c>
      <c r="AS16" s="536"/>
      <c r="AT16" s="536"/>
      <c r="AU16" s="238" t="s">
        <v>51</v>
      </c>
    </row>
    <row r="17" spans="2:47" ht="22.5" customHeight="1">
      <c r="B17" s="382" t="s">
        <v>334</v>
      </c>
      <c r="C17" s="383"/>
      <c r="D17" s="383"/>
      <c r="E17" s="383"/>
      <c r="F17" s="384"/>
      <c r="G17" s="385"/>
      <c r="H17" s="385"/>
      <c r="I17" s="385"/>
      <c r="J17" s="379"/>
      <c r="K17" s="379"/>
      <c r="L17" s="379"/>
      <c r="M17" s="379"/>
      <c r="N17" s="379">
        <v>200</v>
      </c>
      <c r="O17" s="379"/>
      <c r="P17" s="379">
        <v>200</v>
      </c>
      <c r="Q17" s="379"/>
      <c r="R17" s="379">
        <v>200</v>
      </c>
      <c r="S17" s="379"/>
      <c r="T17" s="380">
        <v>200</v>
      </c>
      <c r="U17" s="381"/>
      <c r="V17" s="9"/>
      <c r="X17" s="468"/>
      <c r="Y17" s="473"/>
      <c r="Z17" s="474"/>
      <c r="AA17" s="233"/>
      <c r="AB17" s="234"/>
      <c r="AC17" s="504"/>
      <c r="AD17" s="505"/>
      <c r="AE17" s="505"/>
      <c r="AF17" s="473"/>
      <c r="AG17" s="474"/>
      <c r="AH17" s="504"/>
      <c r="AI17" s="526"/>
      <c r="AJ17" s="504"/>
      <c r="AK17" s="526"/>
      <c r="AL17" s="504"/>
      <c r="AM17" s="526"/>
      <c r="AN17" s="504"/>
      <c r="AO17" s="526"/>
      <c r="AP17" s="504"/>
      <c r="AQ17" s="526"/>
      <c r="AR17" s="522"/>
      <c r="AS17" s="523"/>
      <c r="AT17" s="523"/>
      <c r="AU17" s="238" t="s">
        <v>51</v>
      </c>
    </row>
    <row r="18" spans="2:47" ht="22.5" customHeight="1" thickBot="1">
      <c r="B18" s="370"/>
      <c r="C18" s="371"/>
      <c r="D18" s="371"/>
      <c r="E18" s="371"/>
      <c r="F18" s="372"/>
      <c r="G18" s="373"/>
      <c r="H18" s="373"/>
      <c r="I18" s="373"/>
      <c r="J18" s="367"/>
      <c r="K18" s="367"/>
      <c r="L18" s="374"/>
      <c r="M18" s="374"/>
      <c r="N18" s="374"/>
      <c r="O18" s="374"/>
      <c r="P18" s="374"/>
      <c r="Q18" s="374"/>
      <c r="R18" s="374"/>
      <c r="S18" s="374"/>
      <c r="T18" s="377"/>
      <c r="U18" s="378"/>
      <c r="V18" s="9"/>
      <c r="X18" s="468"/>
      <c r="Y18" s="473"/>
      <c r="Z18" s="474"/>
      <c r="AA18" s="233"/>
      <c r="AB18" s="234"/>
      <c r="AC18" s="504"/>
      <c r="AD18" s="505"/>
      <c r="AE18" s="505"/>
      <c r="AF18" s="473"/>
      <c r="AG18" s="474"/>
      <c r="AH18" s="473"/>
      <c r="AI18" s="474"/>
      <c r="AJ18" s="473"/>
      <c r="AK18" s="474"/>
      <c r="AL18" s="504"/>
      <c r="AM18" s="526"/>
      <c r="AN18" s="473"/>
      <c r="AO18" s="474"/>
      <c r="AP18" s="473"/>
      <c r="AQ18" s="474"/>
      <c r="AR18" s="522"/>
      <c r="AS18" s="523"/>
      <c r="AT18" s="523"/>
      <c r="AU18" s="238" t="s">
        <v>51</v>
      </c>
    </row>
    <row r="19" spans="7:47" ht="22.5" customHeight="1" thickBot="1">
      <c r="G19" s="368" t="s">
        <v>37</v>
      </c>
      <c r="H19" s="369"/>
      <c r="I19" s="17" t="s">
        <v>93</v>
      </c>
      <c r="J19" s="375">
        <v>780</v>
      </c>
      <c r="K19" s="376"/>
      <c r="L19" s="366">
        <f>SUM(L12:M18)</f>
        <v>780</v>
      </c>
      <c r="M19" s="367"/>
      <c r="N19" s="366">
        <f>SUM(N12:O18)</f>
        <v>1130</v>
      </c>
      <c r="O19" s="367"/>
      <c r="P19" s="366">
        <f>SUM(P12:Q18)</f>
        <v>1130</v>
      </c>
      <c r="Q19" s="367"/>
      <c r="R19" s="366">
        <f>SUM(R12:S18)</f>
        <v>1130</v>
      </c>
      <c r="S19" s="367"/>
      <c r="T19" s="366">
        <v>1130</v>
      </c>
      <c r="U19" s="367"/>
      <c r="V19" s="9"/>
      <c r="X19" s="469"/>
      <c r="Y19" s="475"/>
      <c r="Z19" s="476"/>
      <c r="AA19" s="235"/>
      <c r="AB19" s="236"/>
      <c r="AC19" s="506"/>
      <c r="AD19" s="507"/>
      <c r="AE19" s="507"/>
      <c r="AF19" s="475"/>
      <c r="AG19" s="476"/>
      <c r="AH19" s="475"/>
      <c r="AI19" s="476"/>
      <c r="AJ19" s="475"/>
      <c r="AK19" s="476"/>
      <c r="AL19" s="506"/>
      <c r="AM19" s="537"/>
      <c r="AN19" s="475"/>
      <c r="AO19" s="476"/>
      <c r="AP19" s="527"/>
      <c r="AQ19" s="528"/>
      <c r="AR19" s="517"/>
      <c r="AS19" s="518"/>
      <c r="AT19" s="518"/>
      <c r="AU19" s="239" t="s">
        <v>51</v>
      </c>
    </row>
    <row r="20" spans="7:47" ht="22.5" customHeight="1" thickBot="1">
      <c r="G20" s="363" t="s">
        <v>36</v>
      </c>
      <c r="H20" s="364"/>
      <c r="I20" s="364"/>
      <c r="J20" s="364"/>
      <c r="K20" s="364"/>
      <c r="L20" s="19" t="s">
        <v>94</v>
      </c>
      <c r="M20" s="268">
        <v>0</v>
      </c>
      <c r="N20" s="365">
        <v>350</v>
      </c>
      <c r="O20" s="365"/>
      <c r="P20" s="365">
        <v>0</v>
      </c>
      <c r="Q20" s="365"/>
      <c r="R20" s="365">
        <v>0</v>
      </c>
      <c r="S20" s="365"/>
      <c r="T20" s="361">
        <v>0</v>
      </c>
      <c r="U20" s="362"/>
      <c r="V20" s="9"/>
      <c r="AP20" s="529" t="s">
        <v>73</v>
      </c>
      <c r="AQ20" s="530"/>
      <c r="AR20" s="531">
        <f>SUM(AR14:AT19)</f>
        <v>1800</v>
      </c>
      <c r="AS20" s="532"/>
      <c r="AT20" s="532"/>
      <c r="AU20" s="21" t="s">
        <v>51</v>
      </c>
    </row>
    <row r="21" ht="22.5" customHeight="1">
      <c r="L21" s="2" t="s">
        <v>38</v>
      </c>
    </row>
    <row r="22" spans="2:42" ht="22.5" customHeight="1" thickBot="1">
      <c r="B22" s="2" t="s">
        <v>39</v>
      </c>
      <c r="X22" s="2" t="s">
        <v>74</v>
      </c>
      <c r="AP22" s="2" t="s">
        <v>82</v>
      </c>
    </row>
    <row r="23" spans="2:47" ht="22.5" customHeight="1">
      <c r="B23" s="425" t="s">
        <v>40</v>
      </c>
      <c r="C23" s="426"/>
      <c r="D23" s="426"/>
      <c r="E23" s="426"/>
      <c r="F23" s="427"/>
      <c r="G23" s="425" t="s">
        <v>41</v>
      </c>
      <c r="H23" s="427"/>
      <c r="I23" s="430" t="s">
        <v>42</v>
      </c>
      <c r="J23" s="10" t="s">
        <v>32</v>
      </c>
      <c r="K23" s="22"/>
      <c r="L23" s="411" t="s">
        <v>52</v>
      </c>
      <c r="M23" s="412"/>
      <c r="N23" s="412"/>
      <c r="O23" s="412"/>
      <c r="P23" s="412"/>
      <c r="Q23" s="412"/>
      <c r="R23" s="412"/>
      <c r="S23" s="412"/>
      <c r="T23" s="412"/>
      <c r="U23" s="413"/>
      <c r="V23" s="6"/>
      <c r="X23" s="433" t="s">
        <v>76</v>
      </c>
      <c r="Y23" s="434"/>
      <c r="Z23" s="435"/>
      <c r="AA23" s="23" t="s">
        <v>77</v>
      </c>
      <c r="AB23" s="23" t="s">
        <v>78</v>
      </c>
      <c r="AC23" s="7" t="s">
        <v>32</v>
      </c>
      <c r="AD23" s="273">
        <v>3</v>
      </c>
      <c r="AE23" s="12" t="s">
        <v>33</v>
      </c>
      <c r="AF23" s="7"/>
      <c r="AG23" s="273">
        <f>AD23+1</f>
        <v>4</v>
      </c>
      <c r="AH23" s="12" t="s">
        <v>33</v>
      </c>
      <c r="AI23" s="7"/>
      <c r="AJ23" s="273">
        <f>AG23+1</f>
        <v>5</v>
      </c>
      <c r="AK23" s="12" t="s">
        <v>33</v>
      </c>
      <c r="AL23" s="7"/>
      <c r="AM23" s="273">
        <f>AJ23+1</f>
        <v>6</v>
      </c>
      <c r="AN23" s="12" t="s">
        <v>33</v>
      </c>
      <c r="AO23" s="7"/>
      <c r="AP23" s="273">
        <f>AM23+1</f>
        <v>7</v>
      </c>
      <c r="AQ23" s="12" t="s">
        <v>33</v>
      </c>
      <c r="AR23" s="5" t="s">
        <v>35</v>
      </c>
      <c r="AS23" s="273">
        <f>AP23+1</f>
        <v>8</v>
      </c>
      <c r="AT23" s="524" t="s">
        <v>33</v>
      </c>
      <c r="AU23" s="525"/>
    </row>
    <row r="24" spans="2:47" ht="22.5" customHeight="1">
      <c r="B24" s="428"/>
      <c r="C24" s="423"/>
      <c r="D24" s="423"/>
      <c r="E24" s="423"/>
      <c r="F24" s="429"/>
      <c r="G24" s="428"/>
      <c r="H24" s="429"/>
      <c r="I24" s="430"/>
      <c r="J24" s="292">
        <v>3</v>
      </c>
      <c r="K24" s="13" t="s">
        <v>33</v>
      </c>
      <c r="L24" s="292">
        <f>J24+1</f>
        <v>4</v>
      </c>
      <c r="M24" s="13" t="s">
        <v>33</v>
      </c>
      <c r="N24" s="292">
        <f>L24+1</f>
        <v>5</v>
      </c>
      <c r="O24" s="13" t="s">
        <v>33</v>
      </c>
      <c r="P24" s="292">
        <f>N24+1</f>
        <v>6</v>
      </c>
      <c r="Q24" s="13" t="s">
        <v>33</v>
      </c>
      <c r="R24" s="292">
        <f>P24+1</f>
        <v>7</v>
      </c>
      <c r="S24" s="13" t="s">
        <v>33</v>
      </c>
      <c r="T24" s="292">
        <f>R24+1</f>
        <v>8</v>
      </c>
      <c r="U24" s="13" t="s">
        <v>33</v>
      </c>
      <c r="V24" s="14"/>
      <c r="X24" s="479" t="s">
        <v>336</v>
      </c>
      <c r="Y24" s="538"/>
      <c r="Z24" s="480"/>
      <c r="AA24" s="274">
        <v>60</v>
      </c>
      <c r="AB24" s="274" t="s">
        <v>295</v>
      </c>
      <c r="AC24" s="269"/>
      <c r="AD24" s="275">
        <v>250</v>
      </c>
      <c r="AE24" s="276"/>
      <c r="AF24" s="269"/>
      <c r="AG24" s="275">
        <v>250</v>
      </c>
      <c r="AH24" s="276"/>
      <c r="AI24" s="269"/>
      <c r="AJ24" s="275">
        <v>250</v>
      </c>
      <c r="AK24" s="276"/>
      <c r="AL24" s="269"/>
      <c r="AM24" s="275">
        <v>250</v>
      </c>
      <c r="AN24" s="276"/>
      <c r="AO24" s="269"/>
      <c r="AP24" s="275">
        <v>250</v>
      </c>
      <c r="AQ24" s="276"/>
      <c r="AR24" s="277"/>
      <c r="AS24" s="275">
        <v>250</v>
      </c>
      <c r="AT24" s="501"/>
      <c r="AU24" s="487"/>
    </row>
    <row r="25" spans="2:47" ht="22.5" customHeight="1">
      <c r="B25" s="414" t="s">
        <v>47</v>
      </c>
      <c r="C25" s="415"/>
      <c r="D25" s="416"/>
      <c r="E25" s="416"/>
      <c r="F25" s="417" t="s">
        <v>48</v>
      </c>
      <c r="G25" s="417"/>
      <c r="H25" s="11"/>
      <c r="I25" s="403" t="s">
        <v>43</v>
      </c>
      <c r="J25" s="399">
        <v>370</v>
      </c>
      <c r="K25" s="404"/>
      <c r="L25" s="408"/>
      <c r="M25" s="400"/>
      <c r="N25" s="399"/>
      <c r="O25" s="400"/>
      <c r="P25" s="399"/>
      <c r="Q25" s="400"/>
      <c r="R25" s="399"/>
      <c r="S25" s="400"/>
      <c r="T25" s="399"/>
      <c r="U25" s="420"/>
      <c r="V25" s="9"/>
      <c r="X25" s="508" t="s">
        <v>335</v>
      </c>
      <c r="Y25" s="509"/>
      <c r="Z25" s="516"/>
      <c r="AA25" s="279">
        <v>30</v>
      </c>
      <c r="AB25" s="279" t="s">
        <v>337</v>
      </c>
      <c r="AC25" s="271"/>
      <c r="AD25" s="280">
        <v>0</v>
      </c>
      <c r="AE25" s="281"/>
      <c r="AF25" s="271"/>
      <c r="AG25" s="280">
        <v>50</v>
      </c>
      <c r="AH25" s="281"/>
      <c r="AI25" s="271"/>
      <c r="AJ25" s="280">
        <v>250</v>
      </c>
      <c r="AK25" s="281"/>
      <c r="AL25" s="271"/>
      <c r="AM25" s="280">
        <v>250</v>
      </c>
      <c r="AN25" s="281"/>
      <c r="AO25" s="271"/>
      <c r="AP25" s="280">
        <v>250</v>
      </c>
      <c r="AQ25" s="281"/>
      <c r="AR25" s="282"/>
      <c r="AS25" s="280">
        <v>250</v>
      </c>
      <c r="AT25" s="483"/>
      <c r="AU25" s="482"/>
    </row>
    <row r="26" spans="2:47" ht="22.5" customHeight="1">
      <c r="B26" s="418" t="s">
        <v>49</v>
      </c>
      <c r="C26" s="419"/>
      <c r="D26" s="9"/>
      <c r="E26" s="9"/>
      <c r="F26" s="25"/>
      <c r="G26" s="397" t="s">
        <v>45</v>
      </c>
      <c r="H26" s="398"/>
      <c r="I26" s="403"/>
      <c r="J26" s="401"/>
      <c r="K26" s="405"/>
      <c r="L26" s="422"/>
      <c r="M26" s="402"/>
      <c r="N26" s="401"/>
      <c r="O26" s="402"/>
      <c r="P26" s="401"/>
      <c r="Q26" s="402"/>
      <c r="R26" s="401"/>
      <c r="S26" s="402"/>
      <c r="T26" s="401"/>
      <c r="U26" s="421"/>
      <c r="V26" s="9"/>
      <c r="X26" s="442"/>
      <c r="Y26" s="539"/>
      <c r="Z26" s="472"/>
      <c r="AA26" s="279"/>
      <c r="AB26" s="279"/>
      <c r="AC26" s="271"/>
      <c r="AD26" s="280"/>
      <c r="AE26" s="281"/>
      <c r="AF26" s="271"/>
      <c r="AG26" s="280"/>
      <c r="AH26" s="281"/>
      <c r="AI26" s="271"/>
      <c r="AJ26" s="280"/>
      <c r="AK26" s="281"/>
      <c r="AL26" s="271"/>
      <c r="AM26" s="280"/>
      <c r="AN26" s="281"/>
      <c r="AO26" s="271"/>
      <c r="AP26" s="280"/>
      <c r="AQ26" s="281"/>
      <c r="AR26" s="282"/>
      <c r="AS26" s="280"/>
      <c r="AT26" s="483"/>
      <c r="AU26" s="482"/>
    </row>
    <row r="27" spans="2:47" ht="22.5" customHeight="1" thickBot="1">
      <c r="B27" s="18"/>
      <c r="C27" s="9"/>
      <c r="D27" s="9"/>
      <c r="E27" s="9"/>
      <c r="F27" s="25"/>
      <c r="G27" s="397"/>
      <c r="H27" s="398"/>
      <c r="I27" s="403" t="s">
        <v>44</v>
      </c>
      <c r="J27" s="399"/>
      <c r="K27" s="404"/>
      <c r="L27" s="408"/>
      <c r="M27" s="400"/>
      <c r="N27" s="399"/>
      <c r="O27" s="400"/>
      <c r="P27" s="399"/>
      <c r="Q27" s="400"/>
      <c r="R27" s="399"/>
      <c r="S27" s="400"/>
      <c r="T27" s="399"/>
      <c r="U27" s="420"/>
      <c r="V27" s="9"/>
      <c r="X27" s="442"/>
      <c r="Y27" s="539"/>
      <c r="Z27" s="472"/>
      <c r="AA27" s="279"/>
      <c r="AB27" s="279"/>
      <c r="AC27" s="271"/>
      <c r="AD27" s="280"/>
      <c r="AE27" s="281"/>
      <c r="AF27" s="271"/>
      <c r="AG27" s="280"/>
      <c r="AH27" s="281"/>
      <c r="AI27" s="271"/>
      <c r="AJ27" s="280"/>
      <c r="AK27" s="281"/>
      <c r="AL27" s="271"/>
      <c r="AM27" s="280"/>
      <c r="AN27" s="281"/>
      <c r="AO27" s="271"/>
      <c r="AP27" s="280"/>
      <c r="AQ27" s="281"/>
      <c r="AR27" s="282"/>
      <c r="AS27" s="280"/>
      <c r="AT27" s="483"/>
      <c r="AU27" s="482"/>
    </row>
    <row r="28" spans="2:47" ht="22.5" customHeight="1" thickBot="1">
      <c r="B28" s="16" t="s">
        <v>50</v>
      </c>
      <c r="C28" s="27" t="s">
        <v>95</v>
      </c>
      <c r="D28" s="424"/>
      <c r="E28" s="424"/>
      <c r="F28" s="28" t="s">
        <v>51</v>
      </c>
      <c r="G28" s="4"/>
      <c r="H28" s="8"/>
      <c r="I28" s="403"/>
      <c r="J28" s="401"/>
      <c r="K28" s="405"/>
      <c r="L28" s="422"/>
      <c r="M28" s="402"/>
      <c r="N28" s="401"/>
      <c r="O28" s="402"/>
      <c r="P28" s="401"/>
      <c r="Q28" s="402"/>
      <c r="R28" s="401"/>
      <c r="S28" s="402"/>
      <c r="T28" s="401"/>
      <c r="U28" s="421"/>
      <c r="V28" s="9"/>
      <c r="X28" s="445"/>
      <c r="Y28" s="540"/>
      <c r="Z28" s="541"/>
      <c r="AA28" s="285"/>
      <c r="AB28" s="285"/>
      <c r="AC28" s="272"/>
      <c r="AD28" s="283"/>
      <c r="AE28" s="284"/>
      <c r="AF28" s="272"/>
      <c r="AG28" s="283"/>
      <c r="AH28" s="284"/>
      <c r="AI28" s="272"/>
      <c r="AJ28" s="283"/>
      <c r="AK28" s="284"/>
      <c r="AL28" s="272"/>
      <c r="AM28" s="283"/>
      <c r="AN28" s="284"/>
      <c r="AO28" s="272"/>
      <c r="AP28" s="283"/>
      <c r="AQ28" s="284"/>
      <c r="AR28" s="286"/>
      <c r="AS28" s="283"/>
      <c r="AT28" s="485"/>
      <c r="AU28" s="515"/>
    </row>
    <row r="29" spans="2:47" ht="22.5" customHeight="1">
      <c r="B29" s="29"/>
      <c r="C29" s="30"/>
      <c r="D29" s="30"/>
      <c r="E29" s="30"/>
      <c r="F29" s="31"/>
      <c r="G29" s="10"/>
      <c r="H29" s="11"/>
      <c r="I29" s="403" t="s">
        <v>43</v>
      </c>
      <c r="J29" s="399">
        <v>410</v>
      </c>
      <c r="K29" s="404"/>
      <c r="L29" s="408"/>
      <c r="M29" s="400"/>
      <c r="N29" s="399">
        <v>350</v>
      </c>
      <c r="O29" s="400"/>
      <c r="P29" s="399"/>
      <c r="Q29" s="400"/>
      <c r="R29" s="399"/>
      <c r="S29" s="400"/>
      <c r="T29" s="399"/>
      <c r="U29" s="420"/>
      <c r="V29" s="9"/>
      <c r="X29" s="544" t="s">
        <v>329</v>
      </c>
      <c r="Y29" s="426"/>
      <c r="Z29" s="427"/>
      <c r="AA29" s="542" t="s">
        <v>79</v>
      </c>
      <c r="AB29" s="543"/>
      <c r="AC29" s="7"/>
      <c r="AD29" s="273"/>
      <c r="AE29" s="12" t="s">
        <v>81</v>
      </c>
      <c r="AF29" s="7"/>
      <c r="AG29" s="273"/>
      <c r="AH29" s="12" t="s">
        <v>81</v>
      </c>
      <c r="AI29" s="7"/>
      <c r="AJ29" s="273"/>
      <c r="AK29" s="12" t="s">
        <v>81</v>
      </c>
      <c r="AL29" s="7"/>
      <c r="AM29" s="273"/>
      <c r="AN29" s="12" t="s">
        <v>81</v>
      </c>
      <c r="AO29" s="7"/>
      <c r="AP29" s="273"/>
      <c r="AQ29" s="12" t="s">
        <v>81</v>
      </c>
      <c r="AR29" s="24"/>
      <c r="AS29" s="273"/>
      <c r="AT29" s="524" t="s">
        <v>81</v>
      </c>
      <c r="AU29" s="525"/>
    </row>
    <row r="30" spans="2:47" ht="22.5" customHeight="1">
      <c r="B30" s="32"/>
      <c r="F30" s="25"/>
      <c r="G30" s="397" t="s">
        <v>46</v>
      </c>
      <c r="H30" s="398"/>
      <c r="I30" s="403"/>
      <c r="J30" s="401"/>
      <c r="K30" s="405"/>
      <c r="L30" s="422"/>
      <c r="M30" s="402"/>
      <c r="N30" s="401"/>
      <c r="O30" s="402"/>
      <c r="P30" s="401"/>
      <c r="Q30" s="402"/>
      <c r="R30" s="401"/>
      <c r="S30" s="402"/>
      <c r="T30" s="401"/>
      <c r="U30" s="421"/>
      <c r="V30" s="9"/>
      <c r="X30" s="428"/>
      <c r="Y30" s="423"/>
      <c r="Z30" s="429"/>
      <c r="AA30" s="542" t="s">
        <v>80</v>
      </c>
      <c r="AB30" s="543"/>
      <c r="AC30" s="7"/>
      <c r="AD30" s="273">
        <v>24</v>
      </c>
      <c r="AE30" s="12" t="s">
        <v>81</v>
      </c>
      <c r="AF30" s="7"/>
      <c r="AG30" s="273">
        <v>48</v>
      </c>
      <c r="AH30" s="12" t="s">
        <v>81</v>
      </c>
      <c r="AI30" s="7"/>
      <c r="AJ30" s="273">
        <v>48</v>
      </c>
      <c r="AK30" s="12" t="s">
        <v>81</v>
      </c>
      <c r="AL30" s="7"/>
      <c r="AM30" s="273">
        <v>48</v>
      </c>
      <c r="AN30" s="12" t="s">
        <v>81</v>
      </c>
      <c r="AO30" s="7"/>
      <c r="AP30" s="273">
        <v>48</v>
      </c>
      <c r="AQ30" s="12" t="s">
        <v>81</v>
      </c>
      <c r="AR30" s="24"/>
      <c r="AS30" s="273">
        <v>48</v>
      </c>
      <c r="AT30" s="524" t="s">
        <v>81</v>
      </c>
      <c r="AU30" s="525"/>
    </row>
    <row r="31" spans="2:22" ht="22.5" customHeight="1">
      <c r="B31" s="18"/>
      <c r="C31" s="9" t="s">
        <v>349</v>
      </c>
      <c r="D31" s="9"/>
      <c r="E31" s="9"/>
      <c r="F31" s="25"/>
      <c r="G31" s="397"/>
      <c r="H31" s="398"/>
      <c r="I31" s="403" t="s">
        <v>44</v>
      </c>
      <c r="J31" s="399"/>
      <c r="K31" s="404"/>
      <c r="L31" s="408"/>
      <c r="M31" s="400"/>
      <c r="N31" s="437"/>
      <c r="O31" s="438"/>
      <c r="P31" s="399"/>
      <c r="Q31" s="400"/>
      <c r="R31" s="399"/>
      <c r="S31" s="400"/>
      <c r="T31" s="399"/>
      <c r="U31" s="420"/>
      <c r="V31" s="9"/>
    </row>
    <row r="32" spans="2:24" ht="22.5" customHeight="1" thickBot="1">
      <c r="B32" s="18"/>
      <c r="C32" s="9" t="s">
        <v>350</v>
      </c>
      <c r="D32" s="9"/>
      <c r="E32" s="9"/>
      <c r="F32" s="25"/>
      <c r="G32" s="18"/>
      <c r="H32" s="25"/>
      <c r="I32" s="448"/>
      <c r="J32" s="406"/>
      <c r="K32" s="407"/>
      <c r="L32" s="409"/>
      <c r="M32" s="410"/>
      <c r="N32" s="439"/>
      <c r="O32" s="440"/>
      <c r="P32" s="406"/>
      <c r="Q32" s="410"/>
      <c r="R32" s="406"/>
      <c r="S32" s="410"/>
      <c r="T32" s="406"/>
      <c r="U32" s="436"/>
      <c r="V32" s="9"/>
      <c r="X32" s="2" t="s">
        <v>83</v>
      </c>
    </row>
    <row r="33" spans="2:47" ht="22.5" customHeight="1" thickBot="1">
      <c r="B33" s="15"/>
      <c r="C33" s="4"/>
      <c r="D33" s="4"/>
      <c r="E33" s="4"/>
      <c r="F33" s="26"/>
      <c r="G33" s="368" t="s">
        <v>37</v>
      </c>
      <c r="H33" s="369"/>
      <c r="I33" s="17" t="s">
        <v>93</v>
      </c>
      <c r="J33" s="458">
        <f>SUM(J25:K32)</f>
        <v>780</v>
      </c>
      <c r="K33" s="459"/>
      <c r="L33" s="232" t="s">
        <v>96</v>
      </c>
      <c r="M33" s="20"/>
      <c r="N33" s="458">
        <f>SUM(N25:O32)</f>
        <v>350</v>
      </c>
      <c r="O33" s="466"/>
      <c r="P33" s="365"/>
      <c r="Q33" s="365"/>
      <c r="R33" s="365"/>
      <c r="S33" s="365"/>
      <c r="T33" s="361"/>
      <c r="U33" s="362"/>
      <c r="V33" s="9"/>
      <c r="X33" s="495" t="s">
        <v>86</v>
      </c>
      <c r="Y33" s="497"/>
      <c r="Z33" s="433" t="s">
        <v>85</v>
      </c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5"/>
      <c r="AR33" s="425" t="s">
        <v>84</v>
      </c>
      <c r="AS33" s="426"/>
      <c r="AT33" s="426"/>
      <c r="AU33" s="427"/>
    </row>
    <row r="34" spans="2:47" ht="22.5" customHeight="1" thickBot="1">
      <c r="B34" s="489" t="s">
        <v>47</v>
      </c>
      <c r="C34" s="490"/>
      <c r="D34" s="416"/>
      <c r="E34" s="416"/>
      <c r="F34" s="417" t="s">
        <v>48</v>
      </c>
      <c r="G34" s="417"/>
      <c r="H34" s="11"/>
      <c r="I34" s="463" t="s">
        <v>53</v>
      </c>
      <c r="J34" s="399"/>
      <c r="K34" s="404"/>
      <c r="L34" s="408"/>
      <c r="M34" s="400"/>
      <c r="N34" s="399"/>
      <c r="O34" s="400"/>
      <c r="P34" s="399"/>
      <c r="Q34" s="400"/>
      <c r="R34" s="399"/>
      <c r="S34" s="400"/>
      <c r="T34" s="399"/>
      <c r="U34" s="420"/>
      <c r="V34" s="9"/>
      <c r="X34" s="498" t="s">
        <v>87</v>
      </c>
      <c r="Y34" s="500"/>
      <c r="Z34" s="7" t="s">
        <v>32</v>
      </c>
      <c r="AA34" s="273">
        <v>3</v>
      </c>
      <c r="AB34" s="12" t="s">
        <v>33</v>
      </c>
      <c r="AC34" s="7"/>
      <c r="AD34" s="273">
        <f>AA34+1</f>
        <v>4</v>
      </c>
      <c r="AE34" s="12" t="s">
        <v>33</v>
      </c>
      <c r="AF34" s="7"/>
      <c r="AG34" s="273">
        <f>AD34+1</f>
        <v>5</v>
      </c>
      <c r="AH34" s="12" t="s">
        <v>33</v>
      </c>
      <c r="AI34" s="7"/>
      <c r="AJ34" s="273">
        <f>AG34+1</f>
        <v>6</v>
      </c>
      <c r="AK34" s="12" t="s">
        <v>33</v>
      </c>
      <c r="AL34" s="7"/>
      <c r="AM34" s="273">
        <f>AJ34+1</f>
        <v>7</v>
      </c>
      <c r="AN34" s="12" t="s">
        <v>33</v>
      </c>
      <c r="AO34" s="7"/>
      <c r="AP34" s="273">
        <f>AM34+1</f>
        <v>8</v>
      </c>
      <c r="AQ34" s="12" t="s">
        <v>33</v>
      </c>
      <c r="AR34" s="428"/>
      <c r="AS34" s="423"/>
      <c r="AT34" s="423"/>
      <c r="AU34" s="429"/>
    </row>
    <row r="35" spans="2:47" ht="22.5" customHeight="1" thickBot="1">
      <c r="B35" s="16" t="s">
        <v>50</v>
      </c>
      <c r="C35" s="27" t="s">
        <v>97</v>
      </c>
      <c r="D35" s="424"/>
      <c r="E35" s="424"/>
      <c r="F35" s="28" t="s">
        <v>51</v>
      </c>
      <c r="G35" s="491" t="s">
        <v>54</v>
      </c>
      <c r="H35" s="492"/>
      <c r="I35" s="464"/>
      <c r="J35" s="406"/>
      <c r="K35" s="407"/>
      <c r="L35" s="409"/>
      <c r="M35" s="410"/>
      <c r="N35" s="406"/>
      <c r="O35" s="410"/>
      <c r="P35" s="406"/>
      <c r="Q35" s="410"/>
      <c r="R35" s="406"/>
      <c r="S35" s="410"/>
      <c r="T35" s="406"/>
      <c r="U35" s="436"/>
      <c r="V35" s="9"/>
      <c r="X35" s="363" t="s">
        <v>98</v>
      </c>
      <c r="Y35" s="545"/>
      <c r="Z35" s="519"/>
      <c r="AA35" s="520"/>
      <c r="AB35" s="521"/>
      <c r="AC35" s="519"/>
      <c r="AD35" s="520"/>
      <c r="AE35" s="521"/>
      <c r="AF35" s="519">
        <v>700</v>
      </c>
      <c r="AG35" s="520"/>
      <c r="AH35" s="521"/>
      <c r="AI35" s="519"/>
      <c r="AJ35" s="520"/>
      <c r="AK35" s="521"/>
      <c r="AL35" s="519"/>
      <c r="AM35" s="520"/>
      <c r="AN35" s="521"/>
      <c r="AO35" s="519"/>
      <c r="AP35" s="520"/>
      <c r="AQ35" s="521"/>
      <c r="AR35" s="519">
        <f>SUM(Z35:AQ35)</f>
        <v>700</v>
      </c>
      <c r="AS35" s="520"/>
      <c r="AT35" s="520"/>
      <c r="AU35" s="521"/>
    </row>
    <row r="36" spans="2:47" ht="22.5" customHeight="1">
      <c r="B36" s="18"/>
      <c r="C36" s="9"/>
      <c r="D36" s="9"/>
      <c r="E36" s="9"/>
      <c r="F36" s="25"/>
      <c r="G36" s="449" t="s">
        <v>57</v>
      </c>
      <c r="H36" s="450"/>
      <c r="I36" s="451"/>
      <c r="J36" s="399">
        <v>100</v>
      </c>
      <c r="K36" s="404"/>
      <c r="L36" s="408"/>
      <c r="M36" s="400"/>
      <c r="N36" s="399">
        <v>300</v>
      </c>
      <c r="O36" s="400"/>
      <c r="P36" s="399"/>
      <c r="Q36" s="400"/>
      <c r="R36" s="399"/>
      <c r="S36" s="400"/>
      <c r="T36" s="399"/>
      <c r="U36" s="420"/>
      <c r="V36" s="9"/>
      <c r="X36" s="363" t="s">
        <v>88</v>
      </c>
      <c r="Y36" s="545"/>
      <c r="Z36" s="519"/>
      <c r="AA36" s="520"/>
      <c r="AB36" s="521"/>
      <c r="AC36" s="519">
        <v>1100</v>
      </c>
      <c r="AD36" s="520"/>
      <c r="AE36" s="521"/>
      <c r="AF36" s="519"/>
      <c r="AG36" s="520"/>
      <c r="AH36" s="521"/>
      <c r="AI36" s="519"/>
      <c r="AJ36" s="520"/>
      <c r="AK36" s="521"/>
      <c r="AL36" s="519"/>
      <c r="AM36" s="520"/>
      <c r="AN36" s="521"/>
      <c r="AO36" s="519"/>
      <c r="AP36" s="520"/>
      <c r="AQ36" s="521"/>
      <c r="AR36" s="519">
        <f>SUM(Z36:AQ36)</f>
        <v>1100</v>
      </c>
      <c r="AS36" s="520"/>
      <c r="AT36" s="520"/>
      <c r="AU36" s="521"/>
    </row>
    <row r="37" spans="2:47" ht="22.5" customHeight="1">
      <c r="B37" s="18"/>
      <c r="C37" s="9"/>
      <c r="D37" s="9"/>
      <c r="E37" s="9"/>
      <c r="F37" s="25"/>
      <c r="G37" s="452" t="s">
        <v>58</v>
      </c>
      <c r="H37" s="453"/>
      <c r="I37" s="454"/>
      <c r="J37" s="406"/>
      <c r="K37" s="407"/>
      <c r="L37" s="409"/>
      <c r="M37" s="410"/>
      <c r="N37" s="406"/>
      <c r="O37" s="410"/>
      <c r="P37" s="406"/>
      <c r="Q37" s="410"/>
      <c r="R37" s="406"/>
      <c r="S37" s="410"/>
      <c r="T37" s="406"/>
      <c r="U37" s="436"/>
      <c r="V37" s="9"/>
      <c r="X37" s="546" t="s">
        <v>328</v>
      </c>
      <c r="Y37" s="547"/>
      <c r="Z37" s="519"/>
      <c r="AA37" s="520"/>
      <c r="AB37" s="521"/>
      <c r="AC37" s="519"/>
      <c r="AD37" s="520"/>
      <c r="AE37" s="521"/>
      <c r="AF37" s="519"/>
      <c r="AG37" s="520"/>
      <c r="AH37" s="521"/>
      <c r="AI37" s="519"/>
      <c r="AJ37" s="520"/>
      <c r="AK37" s="521"/>
      <c r="AL37" s="519"/>
      <c r="AM37" s="520"/>
      <c r="AN37" s="521"/>
      <c r="AO37" s="519"/>
      <c r="AP37" s="520"/>
      <c r="AQ37" s="521"/>
      <c r="AR37" s="519">
        <f>SUM(Z37:AQ37)</f>
        <v>0</v>
      </c>
      <c r="AS37" s="520"/>
      <c r="AT37" s="520"/>
      <c r="AU37" s="521"/>
    </row>
    <row r="38" spans="2:47" ht="22.5" customHeight="1" thickBot="1">
      <c r="B38" s="397" t="s">
        <v>56</v>
      </c>
      <c r="C38" s="488"/>
      <c r="D38" s="488"/>
      <c r="E38" s="488"/>
      <c r="F38" s="398"/>
      <c r="G38" s="455" t="s">
        <v>55</v>
      </c>
      <c r="H38" s="493"/>
      <c r="I38" s="494"/>
      <c r="J38" s="460"/>
      <c r="K38" s="461"/>
      <c r="L38" s="462"/>
      <c r="M38" s="460"/>
      <c r="N38" s="479"/>
      <c r="O38" s="480"/>
      <c r="P38" s="460"/>
      <c r="Q38" s="460"/>
      <c r="R38" s="460"/>
      <c r="S38" s="460"/>
      <c r="T38" s="460"/>
      <c r="U38" s="465"/>
      <c r="V38" s="9"/>
      <c r="X38" s="548" t="s">
        <v>89</v>
      </c>
      <c r="Y38" s="549"/>
      <c r="Z38" s="519"/>
      <c r="AA38" s="520"/>
      <c r="AB38" s="521"/>
      <c r="AC38" s="519"/>
      <c r="AD38" s="520"/>
      <c r="AE38" s="521"/>
      <c r="AF38" s="519"/>
      <c r="AG38" s="520"/>
      <c r="AH38" s="521"/>
      <c r="AI38" s="519"/>
      <c r="AJ38" s="520"/>
      <c r="AK38" s="521"/>
      <c r="AL38" s="519"/>
      <c r="AM38" s="520"/>
      <c r="AN38" s="521"/>
      <c r="AO38" s="519"/>
      <c r="AP38" s="520"/>
      <c r="AQ38" s="521"/>
      <c r="AR38" s="519">
        <f>SUM(Z38:AQ38)</f>
        <v>0</v>
      </c>
      <c r="AS38" s="520"/>
      <c r="AT38" s="520"/>
      <c r="AU38" s="521"/>
    </row>
    <row r="39" spans="2:47" ht="22.5" customHeight="1" thickBot="1">
      <c r="B39" s="18"/>
      <c r="C39" s="9"/>
      <c r="D39" s="9"/>
      <c r="E39" s="9"/>
      <c r="F39" s="25"/>
      <c r="G39" s="456"/>
      <c r="H39" s="33"/>
      <c r="I39" s="33"/>
      <c r="J39" s="441"/>
      <c r="K39" s="442"/>
      <c r="L39" s="443"/>
      <c r="M39" s="441"/>
      <c r="N39" s="441"/>
      <c r="O39" s="441"/>
      <c r="P39" s="441"/>
      <c r="Q39" s="441"/>
      <c r="R39" s="441"/>
      <c r="S39" s="441"/>
      <c r="T39" s="441"/>
      <c r="U39" s="478"/>
      <c r="V39" s="9"/>
      <c r="X39" s="433" t="s">
        <v>90</v>
      </c>
      <c r="Y39" s="435"/>
      <c r="Z39" s="519">
        <f>SUM(Z35:AB38)</f>
        <v>0</v>
      </c>
      <c r="AA39" s="520"/>
      <c r="AB39" s="521"/>
      <c r="AC39" s="519">
        <f>SUM(AC35:AE38)</f>
        <v>1100</v>
      </c>
      <c r="AD39" s="520"/>
      <c r="AE39" s="521"/>
      <c r="AF39" s="519">
        <f>SUM(AF35:AH38)</f>
        <v>700</v>
      </c>
      <c r="AG39" s="520"/>
      <c r="AH39" s="521"/>
      <c r="AI39" s="519">
        <f>SUM(AI35:AK38)</f>
        <v>0</v>
      </c>
      <c r="AJ39" s="520"/>
      <c r="AK39" s="521"/>
      <c r="AL39" s="519">
        <f>SUM(AL35:AN38)</f>
        <v>0</v>
      </c>
      <c r="AM39" s="520"/>
      <c r="AN39" s="521"/>
      <c r="AO39" s="519">
        <f>SUM(AO35:AQ38)</f>
        <v>0</v>
      </c>
      <c r="AP39" s="520"/>
      <c r="AQ39" s="521"/>
      <c r="AR39" s="552">
        <f>SUM(AR35:AU38)</f>
        <v>1800</v>
      </c>
      <c r="AS39" s="532"/>
      <c r="AT39" s="532"/>
      <c r="AU39" s="553"/>
    </row>
    <row r="40" spans="2:47" ht="22.5" customHeight="1" thickBot="1">
      <c r="B40" s="15"/>
      <c r="C40" s="4"/>
      <c r="D40" s="4"/>
      <c r="E40" s="4"/>
      <c r="F40" s="8"/>
      <c r="G40" s="457"/>
      <c r="H40" s="34"/>
      <c r="I40" s="34"/>
      <c r="J40" s="444"/>
      <c r="K40" s="445"/>
      <c r="L40" s="446"/>
      <c r="M40" s="447"/>
      <c r="N40" s="447"/>
      <c r="O40" s="447"/>
      <c r="P40" s="447"/>
      <c r="Q40" s="447"/>
      <c r="R40" s="447"/>
      <c r="S40" s="447"/>
      <c r="T40" s="447"/>
      <c r="U40" s="477"/>
      <c r="V40" s="9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550" t="s">
        <v>91</v>
      </c>
      <c r="AJ40" s="550"/>
      <c r="AK40" s="550"/>
      <c r="AL40" s="550"/>
      <c r="AM40" s="550"/>
      <c r="AN40" s="550"/>
      <c r="AO40" s="550"/>
      <c r="AP40" s="550"/>
      <c r="AQ40" s="550"/>
      <c r="AR40" s="551"/>
      <c r="AS40" s="551"/>
      <c r="AT40" s="551"/>
      <c r="AU40" s="551"/>
    </row>
  </sheetData>
  <sheetProtection/>
  <mergeCells count="372">
    <mergeCell ref="AL10:AM10"/>
    <mergeCell ref="AL11:AM11"/>
    <mergeCell ref="AL12:AM12"/>
    <mergeCell ref="AP9:AQ9"/>
    <mergeCell ref="AL5:AM5"/>
    <mergeCell ref="AL6:AM6"/>
    <mergeCell ref="AL7:AM7"/>
    <mergeCell ref="AL8:AM8"/>
    <mergeCell ref="AL9:AM9"/>
    <mergeCell ref="AP8:AQ8"/>
    <mergeCell ref="AR3:AU3"/>
    <mergeCell ref="AR11:AU11"/>
    <mergeCell ref="AR12:AU12"/>
    <mergeCell ref="AR7:AU7"/>
    <mergeCell ref="AR8:AU8"/>
    <mergeCell ref="AR9:AU9"/>
    <mergeCell ref="AR10:AU10"/>
    <mergeCell ref="AR4:AU4"/>
    <mergeCell ref="AR5:AU5"/>
    <mergeCell ref="AR6:AU6"/>
    <mergeCell ref="AA3:AB3"/>
    <mergeCell ref="AA13:AB13"/>
    <mergeCell ref="AF14:AG14"/>
    <mergeCell ref="AH14:AI14"/>
    <mergeCell ref="AJ14:AK14"/>
    <mergeCell ref="AF15:AG15"/>
    <mergeCell ref="AC14:AE14"/>
    <mergeCell ref="AC15:AE15"/>
    <mergeCell ref="AC13:AE13"/>
    <mergeCell ref="AC11:AE11"/>
    <mergeCell ref="AL38:AN38"/>
    <mergeCell ref="AO38:AQ38"/>
    <mergeCell ref="AI40:AU40"/>
    <mergeCell ref="AF40:AH40"/>
    <mergeCell ref="AR38:AU38"/>
    <mergeCell ref="AL39:AN39"/>
    <mergeCell ref="AO39:AQ39"/>
    <mergeCell ref="AR39:AU39"/>
    <mergeCell ref="AF39:AH39"/>
    <mergeCell ref="AI39:AK39"/>
    <mergeCell ref="AF38:AH38"/>
    <mergeCell ref="AI38:AK38"/>
    <mergeCell ref="AR36:AU36"/>
    <mergeCell ref="Z37:AB37"/>
    <mergeCell ref="AC37:AE37"/>
    <mergeCell ref="AF37:AH37"/>
    <mergeCell ref="AI37:AK37"/>
    <mergeCell ref="AL37:AN37"/>
    <mergeCell ref="AO37:AQ37"/>
    <mergeCell ref="AR37:AU37"/>
    <mergeCell ref="X39:Y39"/>
    <mergeCell ref="X40:Y40"/>
    <mergeCell ref="Z38:AB38"/>
    <mergeCell ref="AC38:AE38"/>
    <mergeCell ref="Z40:AB40"/>
    <mergeCell ref="AC40:AE40"/>
    <mergeCell ref="Z39:AB39"/>
    <mergeCell ref="AC39:AE39"/>
    <mergeCell ref="AO36:AQ36"/>
    <mergeCell ref="AF36:AH36"/>
    <mergeCell ref="AI36:AK36"/>
    <mergeCell ref="X37:Y37"/>
    <mergeCell ref="X38:Y38"/>
    <mergeCell ref="Z35:AB35"/>
    <mergeCell ref="AC35:AE35"/>
    <mergeCell ref="Z36:AB36"/>
    <mergeCell ref="AC36:AE36"/>
    <mergeCell ref="X35:Y35"/>
    <mergeCell ref="X34:Y34"/>
    <mergeCell ref="X33:Y33"/>
    <mergeCell ref="AA29:AB29"/>
    <mergeCell ref="AA30:AB30"/>
    <mergeCell ref="X29:Z30"/>
    <mergeCell ref="AL36:AN36"/>
    <mergeCell ref="X36:Y36"/>
    <mergeCell ref="AF35:AH35"/>
    <mergeCell ref="AI35:AK35"/>
    <mergeCell ref="AL35:AN35"/>
    <mergeCell ref="X24:Z24"/>
    <mergeCell ref="X25:Z25"/>
    <mergeCell ref="X26:Z26"/>
    <mergeCell ref="Z33:AQ33"/>
    <mergeCell ref="X27:Z27"/>
    <mergeCell ref="X28:Z28"/>
    <mergeCell ref="X23:Z23"/>
    <mergeCell ref="AL18:AM18"/>
    <mergeCell ref="AL19:AM19"/>
    <mergeCell ref="AF17:AG17"/>
    <mergeCell ref="AH17:AI17"/>
    <mergeCell ref="AJ17:AK17"/>
    <mergeCell ref="AF18:AG18"/>
    <mergeCell ref="AL17:AM17"/>
    <mergeCell ref="AH18:AI18"/>
    <mergeCell ref="AJ18:AK18"/>
    <mergeCell ref="AP7:AQ7"/>
    <mergeCell ref="AF13:AQ13"/>
    <mergeCell ref="AP15:AQ15"/>
    <mergeCell ref="AN9:AO9"/>
    <mergeCell ref="AH11:AI11"/>
    <mergeCell ref="AJ11:AK11"/>
    <mergeCell ref="AN11:AO11"/>
    <mergeCell ref="AF11:AG11"/>
    <mergeCell ref="AP10:AQ10"/>
    <mergeCell ref="AJ10:AK10"/>
    <mergeCell ref="AN14:AO14"/>
    <mergeCell ref="AN15:AO15"/>
    <mergeCell ref="AP14:AQ14"/>
    <mergeCell ref="AN18:AO18"/>
    <mergeCell ref="AR14:AT14"/>
    <mergeCell ref="AR15:AT15"/>
    <mergeCell ref="AR16:AT16"/>
    <mergeCell ref="AP17:AQ17"/>
    <mergeCell ref="AT29:AU29"/>
    <mergeCell ref="AT28:AU28"/>
    <mergeCell ref="AT27:AU27"/>
    <mergeCell ref="AT30:AU30"/>
    <mergeCell ref="AN17:AO17"/>
    <mergeCell ref="AP18:AQ18"/>
    <mergeCell ref="AP19:AQ19"/>
    <mergeCell ref="AT24:AU24"/>
    <mergeCell ref="AP20:AQ20"/>
    <mergeCell ref="AR20:AT20"/>
    <mergeCell ref="AO35:AQ35"/>
    <mergeCell ref="AR35:AU35"/>
    <mergeCell ref="AR17:AT17"/>
    <mergeCell ref="AR18:AT18"/>
    <mergeCell ref="AJ19:AK19"/>
    <mergeCell ref="AN19:AO19"/>
    <mergeCell ref="AR33:AU34"/>
    <mergeCell ref="AT26:AU26"/>
    <mergeCell ref="AT25:AU25"/>
    <mergeCell ref="AT23:AU23"/>
    <mergeCell ref="AR19:AT19"/>
    <mergeCell ref="AJ12:AK12"/>
    <mergeCell ref="AF16:AG16"/>
    <mergeCell ref="AH16:AI16"/>
    <mergeCell ref="AJ16:AK16"/>
    <mergeCell ref="AN16:AO16"/>
    <mergeCell ref="AL16:AM16"/>
    <mergeCell ref="AL14:AM14"/>
    <mergeCell ref="AL15:AM15"/>
    <mergeCell ref="AR13:AU13"/>
    <mergeCell ref="AP11:AQ11"/>
    <mergeCell ref="AF19:AG19"/>
    <mergeCell ref="AH19:AI19"/>
    <mergeCell ref="AN12:AO12"/>
    <mergeCell ref="AP12:AQ12"/>
    <mergeCell ref="AF12:AG12"/>
    <mergeCell ref="AH12:AI12"/>
    <mergeCell ref="AP16:AQ16"/>
    <mergeCell ref="AJ15:AK15"/>
    <mergeCell ref="AH15:AI15"/>
    <mergeCell ref="X5:X12"/>
    <mergeCell ref="Y5:Z5"/>
    <mergeCell ref="Y6:Z6"/>
    <mergeCell ref="Y7:Z7"/>
    <mergeCell ref="Y8:Z8"/>
    <mergeCell ref="Y9:Z9"/>
    <mergeCell ref="Y10:Z10"/>
    <mergeCell ref="Y11:Z11"/>
    <mergeCell ref="Y12:Z12"/>
    <mergeCell ref="AC18:AE18"/>
    <mergeCell ref="AC19:AE19"/>
    <mergeCell ref="AC16:AE16"/>
    <mergeCell ref="AC17:AE17"/>
    <mergeCell ref="AN7:AO7"/>
    <mergeCell ref="AJ7:AK7"/>
    <mergeCell ref="AH7:AI7"/>
    <mergeCell ref="AH8:AI8"/>
    <mergeCell ref="AN8:AO8"/>
    <mergeCell ref="AN10:AO10"/>
    <mergeCell ref="AJ8:AK8"/>
    <mergeCell ref="AJ9:AK9"/>
    <mergeCell ref="AC7:AE7"/>
    <mergeCell ref="AF7:AG7"/>
    <mergeCell ref="AF8:AG8"/>
    <mergeCell ref="AF9:AG9"/>
    <mergeCell ref="AC8:AE8"/>
    <mergeCell ref="AH9:AI9"/>
    <mergeCell ref="AC9:AE9"/>
    <mergeCell ref="AC3:AE3"/>
    <mergeCell ref="AC4:AE4"/>
    <mergeCell ref="AJ6:AK6"/>
    <mergeCell ref="AN6:AO6"/>
    <mergeCell ref="AN5:AO5"/>
    <mergeCell ref="AC6:AE6"/>
    <mergeCell ref="AC5:AE5"/>
    <mergeCell ref="AF5:AG5"/>
    <mergeCell ref="AH5:AI5"/>
    <mergeCell ref="AF3:AQ3"/>
    <mergeCell ref="AJ5:AK5"/>
    <mergeCell ref="AP6:AQ6"/>
    <mergeCell ref="AP5:AQ5"/>
    <mergeCell ref="B38:F38"/>
    <mergeCell ref="B34:C34"/>
    <mergeCell ref="D34:E34"/>
    <mergeCell ref="F34:G34"/>
    <mergeCell ref="D35:E35"/>
    <mergeCell ref="G35:H35"/>
    <mergeCell ref="H38:I38"/>
    <mergeCell ref="N38:O38"/>
    <mergeCell ref="P38:Q38"/>
    <mergeCell ref="J36:K37"/>
    <mergeCell ref="L36:M37"/>
    <mergeCell ref="AF6:AG6"/>
    <mergeCell ref="AH6:AI6"/>
    <mergeCell ref="AF10:AG10"/>
    <mergeCell ref="AH10:AI10"/>
    <mergeCell ref="AC10:AE10"/>
    <mergeCell ref="AC12:AE12"/>
    <mergeCell ref="R40:S40"/>
    <mergeCell ref="T40:U40"/>
    <mergeCell ref="N39:O39"/>
    <mergeCell ref="P39:Q39"/>
    <mergeCell ref="R39:S39"/>
    <mergeCell ref="T39:U39"/>
    <mergeCell ref="N40:O40"/>
    <mergeCell ref="P40:Q40"/>
    <mergeCell ref="T34:U35"/>
    <mergeCell ref="N33:O33"/>
    <mergeCell ref="X13:Z13"/>
    <mergeCell ref="X14:X19"/>
    <mergeCell ref="Y14:Z14"/>
    <mergeCell ref="Y15:Z15"/>
    <mergeCell ref="Y16:Z16"/>
    <mergeCell ref="Y17:Z17"/>
    <mergeCell ref="Y18:Z18"/>
    <mergeCell ref="Y19:Z19"/>
    <mergeCell ref="R38:S38"/>
    <mergeCell ref="T38:U38"/>
    <mergeCell ref="X3:Z4"/>
    <mergeCell ref="N36:O37"/>
    <mergeCell ref="P36:Q37"/>
    <mergeCell ref="R36:S37"/>
    <mergeCell ref="T36:U37"/>
    <mergeCell ref="N34:O35"/>
    <mergeCell ref="P34:Q35"/>
    <mergeCell ref="R34:S35"/>
    <mergeCell ref="P33:Q33"/>
    <mergeCell ref="R33:S33"/>
    <mergeCell ref="T33:U33"/>
    <mergeCell ref="G33:H33"/>
    <mergeCell ref="J33:K33"/>
    <mergeCell ref="J38:K38"/>
    <mergeCell ref="L38:M38"/>
    <mergeCell ref="I34:I35"/>
    <mergeCell ref="J34:K35"/>
    <mergeCell ref="L34:M35"/>
    <mergeCell ref="J39:K39"/>
    <mergeCell ref="L39:M39"/>
    <mergeCell ref="J40:K40"/>
    <mergeCell ref="L40:M40"/>
    <mergeCell ref="I31:I32"/>
    <mergeCell ref="L29:M30"/>
    <mergeCell ref="G36:I36"/>
    <mergeCell ref="G37:I37"/>
    <mergeCell ref="G38:G40"/>
    <mergeCell ref="P31:Q32"/>
    <mergeCell ref="R31:S32"/>
    <mergeCell ref="T31:U32"/>
    <mergeCell ref="N29:O30"/>
    <mergeCell ref="N31:O32"/>
    <mergeCell ref="P29:Q30"/>
    <mergeCell ref="R29:S30"/>
    <mergeCell ref="R27:S28"/>
    <mergeCell ref="T27:U28"/>
    <mergeCell ref="L25:M26"/>
    <mergeCell ref="N25:O26"/>
    <mergeCell ref="N27:O28"/>
    <mergeCell ref="T29:U30"/>
    <mergeCell ref="B4:G4"/>
    <mergeCell ref="H4:M4"/>
    <mergeCell ref="N4:U4"/>
    <mergeCell ref="B13:F13"/>
    <mergeCell ref="G13:I13"/>
    <mergeCell ref="J13:K13"/>
    <mergeCell ref="B5:G7"/>
    <mergeCell ref="H5:M7"/>
    <mergeCell ref="N5:U7"/>
    <mergeCell ref="L10:S10"/>
    <mergeCell ref="B10:F11"/>
    <mergeCell ref="G10:I11"/>
    <mergeCell ref="S9:U9"/>
    <mergeCell ref="D28:E28"/>
    <mergeCell ref="N13:O13"/>
    <mergeCell ref="P13:Q13"/>
    <mergeCell ref="R13:S13"/>
    <mergeCell ref="B23:F24"/>
    <mergeCell ref="G23:H24"/>
    <mergeCell ref="I23:I24"/>
    <mergeCell ref="L23:U23"/>
    <mergeCell ref="J25:K26"/>
    <mergeCell ref="J27:K28"/>
    <mergeCell ref="B25:C25"/>
    <mergeCell ref="D25:E25"/>
    <mergeCell ref="F25:G25"/>
    <mergeCell ref="B26:C26"/>
    <mergeCell ref="R25:S26"/>
    <mergeCell ref="T25:U26"/>
    <mergeCell ref="L27:M28"/>
    <mergeCell ref="G26:H27"/>
    <mergeCell ref="G30:H31"/>
    <mergeCell ref="P25:Q26"/>
    <mergeCell ref="I25:I26"/>
    <mergeCell ref="I27:I28"/>
    <mergeCell ref="J29:K30"/>
    <mergeCell ref="J31:K32"/>
    <mergeCell ref="I29:I30"/>
    <mergeCell ref="P27:Q28"/>
    <mergeCell ref="L31:M32"/>
    <mergeCell ref="B12:F12"/>
    <mergeCell ref="G12:I12"/>
    <mergeCell ref="J12:K12"/>
    <mergeCell ref="L12:M12"/>
    <mergeCell ref="N12:O12"/>
    <mergeCell ref="P12:Q12"/>
    <mergeCell ref="B15:F15"/>
    <mergeCell ref="G15:I15"/>
    <mergeCell ref="J15:K15"/>
    <mergeCell ref="L15:M15"/>
    <mergeCell ref="R12:S12"/>
    <mergeCell ref="T12:U12"/>
    <mergeCell ref="T13:U13"/>
    <mergeCell ref="B14:F14"/>
    <mergeCell ref="G14:I14"/>
    <mergeCell ref="J14:K14"/>
    <mergeCell ref="L13:M13"/>
    <mergeCell ref="N15:O15"/>
    <mergeCell ref="P15:Q15"/>
    <mergeCell ref="R15:S15"/>
    <mergeCell ref="T15:U15"/>
    <mergeCell ref="R16:S16"/>
    <mergeCell ref="T16:U16"/>
    <mergeCell ref="L14:M14"/>
    <mergeCell ref="N14:O14"/>
    <mergeCell ref="P14:Q14"/>
    <mergeCell ref="G17:I17"/>
    <mergeCell ref="J17:K17"/>
    <mergeCell ref="L17:M17"/>
    <mergeCell ref="N16:O16"/>
    <mergeCell ref="P16:Q16"/>
    <mergeCell ref="T14:U14"/>
    <mergeCell ref="R14:S14"/>
    <mergeCell ref="T18:U18"/>
    <mergeCell ref="N17:O17"/>
    <mergeCell ref="P17:Q17"/>
    <mergeCell ref="R17:S17"/>
    <mergeCell ref="T17:U17"/>
    <mergeCell ref="B16:F16"/>
    <mergeCell ref="G16:I16"/>
    <mergeCell ref="J16:K16"/>
    <mergeCell ref="L16:M16"/>
    <mergeCell ref="B17:F17"/>
    <mergeCell ref="R20:S20"/>
    <mergeCell ref="B18:F18"/>
    <mergeCell ref="G18:I18"/>
    <mergeCell ref="J18:K18"/>
    <mergeCell ref="L18:M18"/>
    <mergeCell ref="N18:O18"/>
    <mergeCell ref="P18:Q18"/>
    <mergeCell ref="R18:S18"/>
    <mergeCell ref="J19:K19"/>
    <mergeCell ref="T20:U20"/>
    <mergeCell ref="G20:K20"/>
    <mergeCell ref="N20:O20"/>
    <mergeCell ref="T19:U19"/>
    <mergeCell ref="L19:M19"/>
    <mergeCell ref="N19:O19"/>
    <mergeCell ref="P19:Q19"/>
    <mergeCell ref="R19:S19"/>
    <mergeCell ref="G19:H19"/>
    <mergeCell ref="P20:Q20"/>
  </mergeCells>
  <printOptions/>
  <pageMargins left="0.69" right="0.45" top="0.59" bottom="0.48" header="0.5" footer="0.35"/>
  <pageSetup horizontalDpi="600" verticalDpi="600" orientation="landscape" paperSize="8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E1">
      <selection activeCell="AH9" sqref="AH9"/>
    </sheetView>
  </sheetViews>
  <sheetFormatPr defaultColWidth="9.00390625" defaultRowHeight="13.5"/>
  <cols>
    <col min="1" max="1" width="4.50390625" style="37" customWidth="1"/>
    <col min="2" max="2" width="9.75390625" style="37" customWidth="1"/>
    <col min="3" max="3" width="4.25390625" style="37" customWidth="1"/>
    <col min="4" max="4" width="6.875" style="37" customWidth="1"/>
    <col min="5" max="5" width="4.625" style="37" customWidth="1"/>
    <col min="6" max="6" width="6.875" style="37" customWidth="1"/>
    <col min="7" max="7" width="3.625" style="37" customWidth="1"/>
    <col min="8" max="8" width="5.875" style="37" customWidth="1"/>
    <col min="9" max="9" width="4.875" style="37" customWidth="1"/>
    <col min="10" max="10" width="7.875" style="37" customWidth="1"/>
    <col min="11" max="11" width="3.625" style="37" customWidth="1"/>
    <col min="12" max="12" width="2.50390625" style="37" customWidth="1"/>
    <col min="13" max="13" width="9.625" style="37" customWidth="1"/>
    <col min="14" max="14" width="4.25390625" style="37" customWidth="1"/>
    <col min="15" max="15" width="7.50390625" style="37" customWidth="1"/>
    <col min="16" max="16" width="2.75390625" style="37" customWidth="1"/>
    <col min="17" max="17" width="7.25390625" style="37" customWidth="1"/>
    <col min="18" max="18" width="7.375" style="37" customWidth="1"/>
    <col min="19" max="19" width="3.00390625" style="37" customWidth="1"/>
    <col min="20" max="20" width="7.50390625" style="37" customWidth="1"/>
    <col min="21" max="21" width="8.375" style="37" customWidth="1"/>
    <col min="22" max="22" width="4.375" style="37" customWidth="1"/>
    <col min="23" max="23" width="8.75390625" style="37" customWidth="1"/>
    <col min="24" max="24" width="13.625" style="37" customWidth="1"/>
    <col min="25" max="25" width="13.50390625" style="37" customWidth="1"/>
    <col min="26" max="26" width="2.125" style="37" customWidth="1"/>
    <col min="27" max="27" width="10.25390625" style="37" customWidth="1"/>
    <col min="28" max="28" width="4.75390625" style="37" customWidth="1"/>
    <col min="29" max="29" width="8.375" style="37" customWidth="1"/>
    <col min="30" max="30" width="3.875" style="37" customWidth="1"/>
    <col min="31" max="31" width="8.125" style="37" customWidth="1"/>
    <col min="32" max="32" width="3.375" style="37" customWidth="1"/>
    <col min="33" max="33" width="10.125" style="37" customWidth="1"/>
    <col min="34" max="36" width="12.75390625" style="37" customWidth="1"/>
    <col min="37" max="16384" width="9.00390625" style="37" customWidth="1"/>
  </cols>
  <sheetData>
    <row r="1" spans="1:36" ht="20.25" thickBot="1" thickTop="1">
      <c r="A1" s="36" t="s">
        <v>4</v>
      </c>
      <c r="B1" s="36"/>
      <c r="C1" s="36"/>
      <c r="D1" s="36"/>
      <c r="E1" s="36"/>
      <c r="F1" s="36"/>
      <c r="M1" s="567" t="s">
        <v>330</v>
      </c>
      <c r="N1" s="568"/>
      <c r="O1" s="568"/>
      <c r="P1" s="568"/>
      <c r="Q1" s="569" t="s">
        <v>75</v>
      </c>
      <c r="R1" s="570"/>
      <c r="S1" s="571"/>
      <c r="T1" s="240" t="s">
        <v>331</v>
      </c>
      <c r="U1" s="102"/>
      <c r="V1" s="572" t="s">
        <v>310</v>
      </c>
      <c r="W1" s="555"/>
      <c r="X1" s="585">
        <v>42614</v>
      </c>
      <c r="Y1" s="571"/>
      <c r="AA1" s="43" t="s">
        <v>138</v>
      </c>
      <c r="AC1" s="586">
        <f>Y15</f>
        <v>4074000</v>
      </c>
      <c r="AD1" s="587"/>
      <c r="AE1" s="44" t="s">
        <v>139</v>
      </c>
      <c r="AG1" s="45" t="s">
        <v>140</v>
      </c>
      <c r="AI1" s="293">
        <f>AJ15</f>
        <v>7023400</v>
      </c>
      <c r="AJ1" s="44" t="s">
        <v>141</v>
      </c>
    </row>
    <row r="2" ht="6" customHeight="1" thickTop="1"/>
    <row r="3" spans="1:38" ht="17.25" customHeight="1" thickBot="1">
      <c r="A3" s="246"/>
      <c r="B3" s="247"/>
      <c r="C3" s="247" t="s">
        <v>345</v>
      </c>
      <c r="D3" s="248"/>
      <c r="E3" s="249"/>
      <c r="F3" s="249"/>
      <c r="G3" s="248"/>
      <c r="H3" s="249"/>
      <c r="I3" s="249"/>
      <c r="J3" s="249"/>
      <c r="K3" s="250"/>
      <c r="L3" s="48"/>
      <c r="M3" s="255"/>
      <c r="N3" s="256"/>
      <c r="O3" s="256"/>
      <c r="P3" s="257" t="s">
        <v>142</v>
      </c>
      <c r="Q3" s="258"/>
      <c r="R3" s="258"/>
      <c r="S3" s="258"/>
      <c r="T3" s="258"/>
      <c r="U3" s="259"/>
      <c r="V3" s="259"/>
      <c r="W3" s="259"/>
      <c r="X3" s="259"/>
      <c r="Y3" s="259"/>
      <c r="Z3" s="49"/>
      <c r="AA3" s="581" t="s">
        <v>143</v>
      </c>
      <c r="AB3" s="502"/>
      <c r="AC3" s="502"/>
      <c r="AD3" s="502"/>
      <c r="AE3" s="502"/>
      <c r="AF3" s="502"/>
      <c r="AG3" s="502"/>
      <c r="AH3" s="502"/>
      <c r="AI3" s="502"/>
      <c r="AJ3" s="503"/>
      <c r="AK3" s="50"/>
      <c r="AL3" s="50"/>
    </row>
    <row r="4" spans="1:38" ht="18.75" customHeight="1" thickBot="1" thickTop="1">
      <c r="A4" s="51" t="s">
        <v>144</v>
      </c>
      <c r="B4" s="52"/>
      <c r="C4" s="53"/>
      <c r="D4" s="576" t="s">
        <v>145</v>
      </c>
      <c r="E4" s="577"/>
      <c r="F4" s="577"/>
      <c r="G4" s="577"/>
      <c r="H4" s="577"/>
      <c r="I4" s="577"/>
      <c r="J4" s="577"/>
      <c r="K4" s="578"/>
      <c r="L4" s="48"/>
      <c r="M4" s="54" t="s">
        <v>146</v>
      </c>
      <c r="N4" s="573" t="s">
        <v>2</v>
      </c>
      <c r="O4" s="574"/>
      <c r="P4" s="574"/>
      <c r="Q4" s="574"/>
      <c r="R4" s="574"/>
      <c r="S4" s="574"/>
      <c r="T4" s="575"/>
      <c r="U4" s="55" t="s">
        <v>147</v>
      </c>
      <c r="V4" s="40" t="s">
        <v>99</v>
      </c>
      <c r="W4" s="40"/>
      <c r="X4" s="40" t="s">
        <v>100</v>
      </c>
      <c r="Y4" s="38"/>
      <c r="Z4" s="56"/>
      <c r="AA4" s="57" t="s">
        <v>148</v>
      </c>
      <c r="AB4" s="582" t="s">
        <v>145</v>
      </c>
      <c r="AC4" s="583"/>
      <c r="AD4" s="583"/>
      <c r="AE4" s="583"/>
      <c r="AF4" s="562"/>
      <c r="AG4" s="41" t="s">
        <v>147</v>
      </c>
      <c r="AH4" s="40" t="s">
        <v>99</v>
      </c>
      <c r="AI4" s="40" t="s">
        <v>100</v>
      </c>
      <c r="AJ4" s="38" t="s">
        <v>101</v>
      </c>
      <c r="AL4" s="61"/>
    </row>
    <row r="5" spans="1:38" ht="18.75" customHeight="1" thickTop="1">
      <c r="A5" s="607" t="s">
        <v>149</v>
      </c>
      <c r="B5" s="62"/>
      <c r="C5" s="63"/>
      <c r="D5" s="64" t="s">
        <v>32</v>
      </c>
      <c r="E5" s="65"/>
      <c r="F5" s="353" t="s">
        <v>360</v>
      </c>
      <c r="G5" s="66"/>
      <c r="H5" s="67" t="s">
        <v>35</v>
      </c>
      <c r="I5" s="68"/>
      <c r="J5" s="345" t="s">
        <v>361</v>
      </c>
      <c r="K5" s="69"/>
      <c r="L5" s="48"/>
      <c r="M5" s="70" t="s">
        <v>150</v>
      </c>
      <c r="N5" s="40" t="s">
        <v>151</v>
      </c>
      <c r="O5" s="40"/>
      <c r="P5" s="40"/>
      <c r="Q5" s="40" t="s">
        <v>3</v>
      </c>
      <c r="R5" s="40"/>
      <c r="S5" s="40"/>
      <c r="T5" s="71"/>
      <c r="U5" s="72" t="s">
        <v>102</v>
      </c>
      <c r="V5" s="73" t="s">
        <v>103</v>
      </c>
      <c r="X5" s="73" t="s">
        <v>153</v>
      </c>
      <c r="Y5" s="74"/>
      <c r="Z5" s="56"/>
      <c r="AA5" s="57" t="s">
        <v>150</v>
      </c>
      <c r="AB5" s="582" t="s">
        <v>151</v>
      </c>
      <c r="AC5" s="584"/>
      <c r="AD5" s="588" t="s">
        <v>152</v>
      </c>
      <c r="AE5" s="589"/>
      <c r="AF5" s="590"/>
      <c r="AG5" s="41" t="s">
        <v>102</v>
      </c>
      <c r="AH5" s="40" t="s">
        <v>103</v>
      </c>
      <c r="AI5" s="40" t="s">
        <v>154</v>
      </c>
      <c r="AJ5" s="38" t="s">
        <v>155</v>
      </c>
      <c r="AK5" s="61"/>
      <c r="AL5" s="61"/>
    </row>
    <row r="6" spans="1:38" ht="21" customHeight="1">
      <c r="A6" s="608"/>
      <c r="B6" s="76" t="s">
        <v>104</v>
      </c>
      <c r="C6" s="77"/>
      <c r="D6" s="78" t="s">
        <v>156</v>
      </c>
      <c r="E6" s="78"/>
      <c r="F6" s="79" t="s">
        <v>157</v>
      </c>
      <c r="G6" s="80" t="s">
        <v>105</v>
      </c>
      <c r="H6" s="81" t="s">
        <v>156</v>
      </c>
      <c r="I6" s="78"/>
      <c r="J6" s="79" t="s">
        <v>157</v>
      </c>
      <c r="K6" s="82" t="s">
        <v>105</v>
      </c>
      <c r="L6" s="83"/>
      <c r="M6" s="84" t="s">
        <v>158</v>
      </c>
      <c r="N6" s="85"/>
      <c r="O6" s="79" t="s">
        <v>159</v>
      </c>
      <c r="P6" s="86"/>
      <c r="Q6" s="87" t="s">
        <v>160</v>
      </c>
      <c r="R6" s="39" t="s">
        <v>161</v>
      </c>
      <c r="S6" s="86" t="s">
        <v>105</v>
      </c>
      <c r="T6" s="88" t="s">
        <v>106</v>
      </c>
      <c r="U6" s="55" t="s">
        <v>162</v>
      </c>
      <c r="V6" s="79" t="s">
        <v>163</v>
      </c>
      <c r="W6" s="89"/>
      <c r="X6" s="57" t="s">
        <v>164</v>
      </c>
      <c r="Y6" s="58" t="s">
        <v>165</v>
      </c>
      <c r="Z6" s="56"/>
      <c r="AA6" s="561" t="s">
        <v>104</v>
      </c>
      <c r="AB6" s="562"/>
      <c r="AC6" s="90" t="s">
        <v>166</v>
      </c>
      <c r="AD6" s="91"/>
      <c r="AE6" s="92" t="s">
        <v>167</v>
      </c>
      <c r="AF6" s="91"/>
      <c r="AG6" s="93" t="s">
        <v>162</v>
      </c>
      <c r="AH6" s="94" t="s">
        <v>168</v>
      </c>
      <c r="AI6" s="94" t="s">
        <v>164</v>
      </c>
      <c r="AJ6" s="94" t="s">
        <v>165</v>
      </c>
      <c r="AK6" s="61"/>
      <c r="AL6" s="61"/>
    </row>
    <row r="7" spans="1:38" ht="21" customHeight="1">
      <c r="A7" s="608"/>
      <c r="B7" s="610" t="s">
        <v>169</v>
      </c>
      <c r="C7" s="611"/>
      <c r="D7" s="325">
        <v>400</v>
      </c>
      <c r="E7" s="95" t="s">
        <v>170</v>
      </c>
      <c r="F7" s="579">
        <v>21600</v>
      </c>
      <c r="G7" s="580"/>
      <c r="H7" s="348">
        <v>700</v>
      </c>
      <c r="I7" s="95" t="s">
        <v>170</v>
      </c>
      <c r="J7" s="579">
        <v>39900</v>
      </c>
      <c r="K7" s="580"/>
      <c r="L7" s="48"/>
      <c r="M7" s="614" t="s">
        <v>169</v>
      </c>
      <c r="N7" s="611"/>
      <c r="O7" s="325">
        <v>430</v>
      </c>
      <c r="P7" s="95" t="s">
        <v>170</v>
      </c>
      <c r="Q7" s="336">
        <v>0.61</v>
      </c>
      <c r="R7" s="600">
        <v>23200</v>
      </c>
      <c r="S7" s="601"/>
      <c r="T7" s="335">
        <v>0.58</v>
      </c>
      <c r="U7" s="303">
        <v>200</v>
      </c>
      <c r="V7" s="563">
        <f>R7*U7</f>
        <v>4640000</v>
      </c>
      <c r="W7" s="564"/>
      <c r="X7" s="302">
        <f>V7*0.65</f>
        <v>3016000</v>
      </c>
      <c r="Y7" s="298">
        <f>V7-X7</f>
        <v>1624000</v>
      </c>
      <c r="Z7" s="97"/>
      <c r="AA7" s="294" t="s">
        <v>169</v>
      </c>
      <c r="AB7" s="295"/>
      <c r="AC7" s="296">
        <v>700</v>
      </c>
      <c r="AD7" s="55" t="s">
        <v>170</v>
      </c>
      <c r="AE7" s="563">
        <v>39900</v>
      </c>
      <c r="AF7" s="564"/>
      <c r="AG7" s="299">
        <v>200</v>
      </c>
      <c r="AH7" s="300">
        <f>AE7*AG7</f>
        <v>7980000</v>
      </c>
      <c r="AI7" s="301">
        <f>AH7*0.6</f>
        <v>4788000</v>
      </c>
      <c r="AJ7" s="302">
        <f>AH7-AI7</f>
        <v>3192000</v>
      </c>
      <c r="AK7" s="61"/>
      <c r="AL7" s="61"/>
    </row>
    <row r="8" spans="1:38" ht="21" customHeight="1">
      <c r="A8" s="608"/>
      <c r="B8" s="612" t="s">
        <v>172</v>
      </c>
      <c r="C8" s="613"/>
      <c r="D8" s="325">
        <v>15</v>
      </c>
      <c r="E8" s="95" t="s">
        <v>173</v>
      </c>
      <c r="F8" s="579">
        <v>105000</v>
      </c>
      <c r="G8" s="580"/>
      <c r="H8" s="348">
        <v>15</v>
      </c>
      <c r="I8" s="95" t="s">
        <v>173</v>
      </c>
      <c r="J8" s="579">
        <v>120000</v>
      </c>
      <c r="K8" s="580"/>
      <c r="L8" s="48"/>
      <c r="M8" s="615" t="s">
        <v>172</v>
      </c>
      <c r="N8" s="613"/>
      <c r="O8" s="325">
        <v>15</v>
      </c>
      <c r="P8" s="95" t="s">
        <v>173</v>
      </c>
      <c r="Q8" s="336">
        <v>1</v>
      </c>
      <c r="R8" s="600">
        <v>105000</v>
      </c>
      <c r="S8" s="601"/>
      <c r="T8" s="335">
        <v>0.88</v>
      </c>
      <c r="U8" s="303">
        <v>100</v>
      </c>
      <c r="V8" s="563">
        <f>R8*U8</f>
        <v>10500000</v>
      </c>
      <c r="W8" s="564"/>
      <c r="X8" s="302">
        <f>V8*0.8</f>
        <v>8400000</v>
      </c>
      <c r="Y8" s="298">
        <f>V8-X8</f>
        <v>2100000</v>
      </c>
      <c r="Z8" s="97"/>
      <c r="AA8" s="294" t="s">
        <v>175</v>
      </c>
      <c r="AB8" s="297"/>
      <c r="AC8" s="296">
        <v>15</v>
      </c>
      <c r="AD8" s="55" t="s">
        <v>173</v>
      </c>
      <c r="AE8" s="563">
        <v>117000</v>
      </c>
      <c r="AF8" s="564"/>
      <c r="AG8" s="299">
        <v>110</v>
      </c>
      <c r="AH8" s="300">
        <f>AE8*AG8</f>
        <v>12870000</v>
      </c>
      <c r="AI8" s="301">
        <f>AH8*0.78</f>
        <v>10038600</v>
      </c>
      <c r="AJ8" s="302">
        <f>AH8-AI8</f>
        <v>2831400</v>
      </c>
      <c r="AK8" s="61"/>
      <c r="AL8" s="61"/>
    </row>
    <row r="9" spans="1:38" ht="21" customHeight="1">
      <c r="A9" s="608"/>
      <c r="B9" s="346"/>
      <c r="C9" s="327"/>
      <c r="D9" s="325"/>
      <c r="E9" s="95"/>
      <c r="F9" s="579"/>
      <c r="G9" s="580"/>
      <c r="H9" s="348"/>
      <c r="I9" s="95"/>
      <c r="J9" s="579"/>
      <c r="K9" s="580"/>
      <c r="L9" s="48"/>
      <c r="M9" s="326"/>
      <c r="N9" s="327"/>
      <c r="O9" s="325"/>
      <c r="P9" s="95"/>
      <c r="Q9" s="337" t="s">
        <v>174</v>
      </c>
      <c r="R9" s="39"/>
      <c r="S9" s="86"/>
      <c r="T9" s="338" t="s">
        <v>174</v>
      </c>
      <c r="U9" s="303"/>
      <c r="V9" s="294"/>
      <c r="W9" s="303"/>
      <c r="X9" s="323"/>
      <c r="Y9" s="298"/>
      <c r="Z9" s="97"/>
      <c r="AA9" s="294" t="s">
        <v>176</v>
      </c>
      <c r="AB9" s="295"/>
      <c r="AC9" s="296">
        <v>230</v>
      </c>
      <c r="AD9" s="75" t="s">
        <v>170</v>
      </c>
      <c r="AE9" s="563"/>
      <c r="AF9" s="564"/>
      <c r="AG9" s="299"/>
      <c r="AH9" s="300"/>
      <c r="AI9" s="301"/>
      <c r="AJ9" s="302"/>
      <c r="AK9" s="61"/>
      <c r="AL9" s="61"/>
    </row>
    <row r="10" spans="1:38" ht="21" customHeight="1">
      <c r="A10" s="608"/>
      <c r="B10" s="346"/>
      <c r="C10" s="327"/>
      <c r="D10" s="325"/>
      <c r="E10" s="95"/>
      <c r="F10" s="579"/>
      <c r="G10" s="580"/>
      <c r="H10" s="348"/>
      <c r="I10" s="95"/>
      <c r="J10" s="579"/>
      <c r="K10" s="580"/>
      <c r="L10" s="48"/>
      <c r="M10" s="326"/>
      <c r="N10" s="327"/>
      <c r="O10" s="325"/>
      <c r="P10" s="95"/>
      <c r="Q10" s="337" t="s">
        <v>171</v>
      </c>
      <c r="R10" s="39"/>
      <c r="S10" s="86"/>
      <c r="T10" s="338" t="s">
        <v>171</v>
      </c>
      <c r="U10" s="303"/>
      <c r="V10" s="294"/>
      <c r="W10" s="303"/>
      <c r="X10" s="331"/>
      <c r="Y10" s="298"/>
      <c r="Z10" s="97"/>
      <c r="AA10" s="58"/>
      <c r="AB10" s="75"/>
      <c r="AC10" s="98"/>
      <c r="AD10" s="75"/>
      <c r="AE10" s="563"/>
      <c r="AF10" s="564"/>
      <c r="AG10" s="299"/>
      <c r="AH10" s="300"/>
      <c r="AI10" s="301"/>
      <c r="AJ10" s="302"/>
      <c r="AK10" s="61"/>
      <c r="AL10" s="61"/>
    </row>
    <row r="11" spans="1:38" ht="21" customHeight="1">
      <c r="A11" s="608"/>
      <c r="B11" s="347" t="s">
        <v>176</v>
      </c>
      <c r="C11" s="303"/>
      <c r="D11" s="310">
        <v>200</v>
      </c>
      <c r="E11" s="86" t="s">
        <v>170</v>
      </c>
      <c r="F11" s="579"/>
      <c r="G11" s="580"/>
      <c r="H11" s="349">
        <v>330</v>
      </c>
      <c r="I11" s="86" t="s">
        <v>170</v>
      </c>
      <c r="J11" s="579"/>
      <c r="K11" s="580"/>
      <c r="L11" s="48"/>
      <c r="M11" s="328" t="s">
        <v>176</v>
      </c>
      <c r="N11" s="303"/>
      <c r="O11" s="310">
        <v>350</v>
      </c>
      <c r="P11" s="86" t="s">
        <v>170</v>
      </c>
      <c r="Q11" s="336">
        <v>1.06</v>
      </c>
      <c r="R11" s="58"/>
      <c r="S11" s="86"/>
      <c r="T11" s="338" t="s">
        <v>171</v>
      </c>
      <c r="U11" s="303"/>
      <c r="V11" s="294"/>
      <c r="W11" s="299"/>
      <c r="X11" s="331"/>
      <c r="Y11" s="298"/>
      <c r="Z11" s="97"/>
      <c r="AA11" s="58"/>
      <c r="AB11" s="75"/>
      <c r="AC11" s="98"/>
      <c r="AD11" s="75"/>
      <c r="AE11" s="563"/>
      <c r="AF11" s="564"/>
      <c r="AG11" s="303"/>
      <c r="AH11" s="300"/>
      <c r="AI11" s="301"/>
      <c r="AJ11" s="302"/>
      <c r="AK11" s="61"/>
      <c r="AL11" s="61"/>
    </row>
    <row r="12" spans="1:38" ht="21" customHeight="1">
      <c r="A12" s="608"/>
      <c r="B12" s="347"/>
      <c r="C12" s="303"/>
      <c r="D12" s="310"/>
      <c r="E12" s="86"/>
      <c r="F12" s="579"/>
      <c r="G12" s="580"/>
      <c r="H12" s="349"/>
      <c r="I12" s="86"/>
      <c r="J12" s="579"/>
      <c r="K12" s="580"/>
      <c r="L12" s="48"/>
      <c r="M12" s="104" t="s">
        <v>177</v>
      </c>
      <c r="N12" s="75"/>
      <c r="O12" s="58"/>
      <c r="P12" s="55"/>
      <c r="Q12" s="337" t="s">
        <v>178</v>
      </c>
      <c r="R12" s="58"/>
      <c r="S12" s="86"/>
      <c r="T12" s="338" t="s">
        <v>178</v>
      </c>
      <c r="U12" s="303"/>
      <c r="V12" s="294"/>
      <c r="W12" s="299"/>
      <c r="X12" s="331"/>
      <c r="Y12" s="298"/>
      <c r="Z12" s="97"/>
      <c r="AA12" s="565" t="s">
        <v>357</v>
      </c>
      <c r="AB12" s="566"/>
      <c r="AC12" s="296">
        <v>200</v>
      </c>
      <c r="AD12" s="75" t="s">
        <v>170</v>
      </c>
      <c r="AE12" s="559"/>
      <c r="AF12" s="560"/>
      <c r="AG12" s="55"/>
      <c r="AH12" s="99"/>
      <c r="AI12" s="100"/>
      <c r="AJ12" s="101"/>
      <c r="AK12" s="61"/>
      <c r="AL12" s="61"/>
    </row>
    <row r="13" spans="1:38" ht="21" customHeight="1">
      <c r="A13" s="608"/>
      <c r="B13" s="347"/>
      <c r="C13" s="303"/>
      <c r="D13" s="310"/>
      <c r="E13" s="86"/>
      <c r="F13" s="579"/>
      <c r="G13" s="580"/>
      <c r="H13" s="349"/>
      <c r="I13" s="86"/>
      <c r="J13" s="310"/>
      <c r="K13" s="351"/>
      <c r="L13" s="48"/>
      <c r="M13" s="104" t="s">
        <v>179</v>
      </c>
      <c r="N13" s="75"/>
      <c r="O13" s="58"/>
      <c r="P13" s="60"/>
      <c r="Q13" s="337" t="s">
        <v>178</v>
      </c>
      <c r="R13" s="106"/>
      <c r="S13" s="86"/>
      <c r="T13" s="338" t="s">
        <v>178</v>
      </c>
      <c r="U13" s="322"/>
      <c r="V13" s="332"/>
      <c r="W13" s="299"/>
      <c r="X13" s="331"/>
      <c r="Y13" s="298"/>
      <c r="Z13" s="97"/>
      <c r="AA13" s="79" t="s">
        <v>107</v>
      </c>
      <c r="AB13" s="75"/>
      <c r="AC13" s="107"/>
      <c r="AD13" s="59"/>
      <c r="AE13" s="559"/>
      <c r="AF13" s="560"/>
      <c r="AG13" s="60"/>
      <c r="AH13" s="99"/>
      <c r="AI13" s="100"/>
      <c r="AJ13" s="101"/>
      <c r="AK13" s="61"/>
      <c r="AL13" s="61"/>
    </row>
    <row r="14" spans="1:38" ht="21" customHeight="1" thickBot="1">
      <c r="A14" s="608"/>
      <c r="B14" s="347" t="s">
        <v>180</v>
      </c>
      <c r="C14" s="303"/>
      <c r="D14" s="310">
        <v>100</v>
      </c>
      <c r="E14" s="86" t="s">
        <v>182</v>
      </c>
      <c r="F14" s="579"/>
      <c r="G14" s="580"/>
      <c r="H14" s="349">
        <v>300</v>
      </c>
      <c r="I14" s="86" t="s">
        <v>182</v>
      </c>
      <c r="J14" s="310"/>
      <c r="K14" s="351"/>
      <c r="L14" s="48"/>
      <c r="M14" s="330" t="s">
        <v>180</v>
      </c>
      <c r="N14" s="295"/>
      <c r="O14" s="296">
        <v>100</v>
      </c>
      <c r="P14" s="95" t="s">
        <v>170</v>
      </c>
      <c r="Q14" s="337" t="s">
        <v>181</v>
      </c>
      <c r="R14" s="616"/>
      <c r="S14" s="617"/>
      <c r="T14" s="338" t="s">
        <v>181</v>
      </c>
      <c r="U14" s="333"/>
      <c r="V14" s="563">
        <v>405000</v>
      </c>
      <c r="W14" s="564"/>
      <c r="X14" s="334">
        <v>55000</v>
      </c>
      <c r="Y14" s="298">
        <f>V14-X14</f>
        <v>350000</v>
      </c>
      <c r="Z14" s="97"/>
      <c r="AA14" s="304" t="s">
        <v>108</v>
      </c>
      <c r="AB14" s="75"/>
      <c r="AC14" s="305">
        <v>300</v>
      </c>
      <c r="AD14" s="59" t="s">
        <v>343</v>
      </c>
      <c r="AE14" s="559"/>
      <c r="AF14" s="560"/>
      <c r="AG14" s="60"/>
      <c r="AH14" s="300">
        <v>1200000</v>
      </c>
      <c r="AI14" s="306">
        <v>200000</v>
      </c>
      <c r="AJ14" s="307">
        <f>AH14-AI14</f>
        <v>1000000</v>
      </c>
      <c r="AK14" s="61"/>
      <c r="AL14" s="61"/>
    </row>
    <row r="15" spans="1:38" ht="21" customHeight="1" thickBot="1">
      <c r="A15" s="609"/>
      <c r="B15" s="75" t="s">
        <v>109</v>
      </c>
      <c r="C15" s="55"/>
      <c r="D15" s="310">
        <v>600</v>
      </c>
      <c r="E15" s="86" t="s">
        <v>182</v>
      </c>
      <c r="F15" s="594">
        <f>SUM(F7:G14)</f>
        <v>126600</v>
      </c>
      <c r="G15" s="580"/>
      <c r="H15" s="350">
        <v>1030</v>
      </c>
      <c r="I15" s="86" t="s">
        <v>182</v>
      </c>
      <c r="J15" s="579">
        <f>SUM(J7:K14)</f>
        <v>159900</v>
      </c>
      <c r="K15" s="580"/>
      <c r="L15" s="48"/>
      <c r="M15" s="103" t="s">
        <v>109</v>
      </c>
      <c r="N15" s="75"/>
      <c r="O15" s="325">
        <v>780</v>
      </c>
      <c r="P15" s="95" t="s">
        <v>170</v>
      </c>
      <c r="Q15" s="336">
        <v>0.76</v>
      </c>
      <c r="R15" s="602">
        <f>SUM(R7:S14)</f>
        <v>128200</v>
      </c>
      <c r="S15" s="603"/>
      <c r="T15" s="339">
        <v>0.8</v>
      </c>
      <c r="U15" s="109"/>
      <c r="V15" s="110"/>
      <c r="W15" s="111"/>
      <c r="X15" s="112" t="s">
        <v>183</v>
      </c>
      <c r="Y15" s="340">
        <f>SUM(Y7:Y14)</f>
        <v>4074000</v>
      </c>
      <c r="Z15" s="113"/>
      <c r="AA15" s="58" t="s">
        <v>109</v>
      </c>
      <c r="AB15" s="75"/>
      <c r="AC15" s="310">
        <v>1130</v>
      </c>
      <c r="AD15" s="75"/>
      <c r="AE15" s="559"/>
      <c r="AF15" s="560"/>
      <c r="AG15" s="114"/>
      <c r="AH15" s="300">
        <f>SUM(AH7:AH14)</f>
        <v>22050000</v>
      </c>
      <c r="AI15" s="308" t="s">
        <v>184</v>
      </c>
      <c r="AJ15" s="309">
        <f>SUM(AJ7:AJ14)</f>
        <v>7023400</v>
      </c>
      <c r="AK15" s="61"/>
      <c r="AL15" s="61"/>
    </row>
    <row r="16" spans="1:36" ht="20.25" customHeight="1" thickTop="1">
      <c r="A16" s="591" t="s">
        <v>185</v>
      </c>
      <c r="B16" s="42" t="s">
        <v>186</v>
      </c>
      <c r="C16" s="41" t="s">
        <v>110</v>
      </c>
      <c r="D16" s="115" t="s">
        <v>111</v>
      </c>
      <c r="E16" s="116"/>
      <c r="F16" s="352" t="s">
        <v>360</v>
      </c>
      <c r="G16" s="241"/>
      <c r="H16" s="67" t="s">
        <v>35</v>
      </c>
      <c r="I16" s="68"/>
      <c r="J16" s="354" t="s">
        <v>361</v>
      </c>
      <c r="K16" s="69"/>
      <c r="L16" s="113"/>
      <c r="M16" s="67" t="s">
        <v>186</v>
      </c>
      <c r="N16" s="117" t="s">
        <v>110</v>
      </c>
      <c r="O16" s="92" t="s">
        <v>187</v>
      </c>
      <c r="P16" s="118"/>
      <c r="Q16" s="119" t="s">
        <v>160</v>
      </c>
      <c r="R16" s="597" t="s">
        <v>188</v>
      </c>
      <c r="S16" s="120" t="s">
        <v>189</v>
      </c>
      <c r="T16" s="121"/>
      <c r="U16" s="122" t="s">
        <v>190</v>
      </c>
      <c r="V16" s="123"/>
      <c r="W16" s="124" t="s">
        <v>42</v>
      </c>
      <c r="X16" s="124" t="s">
        <v>191</v>
      </c>
      <c r="Y16" s="125" t="s">
        <v>192</v>
      </c>
      <c r="Z16" s="113"/>
      <c r="AA16" s="126" t="s">
        <v>186</v>
      </c>
      <c r="AB16" s="127" t="s">
        <v>110</v>
      </c>
      <c r="AC16" s="92" t="s">
        <v>193</v>
      </c>
      <c r="AD16" s="68"/>
      <c r="AE16" s="128"/>
      <c r="AF16" s="128"/>
      <c r="AG16" s="129" t="s">
        <v>194</v>
      </c>
      <c r="AH16" s="130"/>
      <c r="AI16" s="130"/>
      <c r="AJ16" s="131"/>
    </row>
    <row r="17" spans="1:36" ht="20.25" customHeight="1">
      <c r="A17" s="592"/>
      <c r="B17" s="595" t="s">
        <v>195</v>
      </c>
      <c r="C17" s="57" t="s">
        <v>112</v>
      </c>
      <c r="D17" s="42"/>
      <c r="E17" s="40"/>
      <c r="F17" s="347">
        <v>370</v>
      </c>
      <c r="G17" s="85" t="s">
        <v>170</v>
      </c>
      <c r="H17" s="104"/>
      <c r="I17" s="80"/>
      <c r="J17" s="311">
        <v>370</v>
      </c>
      <c r="K17" s="105" t="s">
        <v>113</v>
      </c>
      <c r="L17" s="113"/>
      <c r="M17" s="618" t="s">
        <v>195</v>
      </c>
      <c r="N17" s="58" t="s">
        <v>112</v>
      </c>
      <c r="O17" s="313">
        <v>370</v>
      </c>
      <c r="P17" s="133" t="s">
        <v>113</v>
      </c>
      <c r="Q17" s="242">
        <v>1</v>
      </c>
      <c r="R17" s="598"/>
      <c r="S17" s="582" t="s">
        <v>12</v>
      </c>
      <c r="T17" s="562"/>
      <c r="U17" s="582" t="s">
        <v>13</v>
      </c>
      <c r="V17" s="562"/>
      <c r="W17" s="58" t="s">
        <v>43</v>
      </c>
      <c r="X17" s="57">
        <v>210</v>
      </c>
      <c r="Y17" s="244" t="s">
        <v>344</v>
      </c>
      <c r="Z17" s="113"/>
      <c r="AA17" s="135" t="s">
        <v>195</v>
      </c>
      <c r="AB17" s="58" t="s">
        <v>112</v>
      </c>
      <c r="AC17" s="42"/>
      <c r="AD17" s="40"/>
      <c r="AE17" s="311">
        <v>370</v>
      </c>
      <c r="AF17" s="136" t="s">
        <v>113</v>
      </c>
      <c r="AG17" s="137" t="s">
        <v>196</v>
      </c>
      <c r="AH17" s="138"/>
      <c r="AI17" s="139"/>
      <c r="AJ17" s="131"/>
    </row>
    <row r="18" spans="1:36" ht="20.25" customHeight="1">
      <c r="A18" s="592"/>
      <c r="B18" s="596"/>
      <c r="C18" s="57" t="s">
        <v>115</v>
      </c>
      <c r="D18" s="42"/>
      <c r="E18" s="40"/>
      <c r="F18" s="347"/>
      <c r="G18" s="85" t="s">
        <v>197</v>
      </c>
      <c r="H18" s="103"/>
      <c r="I18" s="75"/>
      <c r="J18" s="311"/>
      <c r="K18" s="105" t="s">
        <v>113</v>
      </c>
      <c r="L18" s="48"/>
      <c r="M18" s="619"/>
      <c r="N18" s="58" t="s">
        <v>115</v>
      </c>
      <c r="O18" s="313"/>
      <c r="P18" s="133" t="s">
        <v>113</v>
      </c>
      <c r="Q18" s="96" t="s">
        <v>114</v>
      </c>
      <c r="R18" s="598"/>
      <c r="S18" s="582" t="s">
        <v>14</v>
      </c>
      <c r="T18" s="562"/>
      <c r="U18" s="582" t="s">
        <v>16</v>
      </c>
      <c r="V18" s="562"/>
      <c r="W18" s="58" t="s">
        <v>43</v>
      </c>
      <c r="X18" s="58">
        <v>100</v>
      </c>
      <c r="Y18" s="244" t="s">
        <v>359</v>
      </c>
      <c r="Z18" s="48"/>
      <c r="AA18" s="140"/>
      <c r="AB18" s="58" t="s">
        <v>115</v>
      </c>
      <c r="AC18" s="42"/>
      <c r="AD18" s="40"/>
      <c r="AE18" s="311"/>
      <c r="AF18" s="136" t="s">
        <v>113</v>
      </c>
      <c r="AG18" s="137" t="s">
        <v>198</v>
      </c>
      <c r="AH18" s="139"/>
      <c r="AI18" s="141" t="s">
        <v>338</v>
      </c>
      <c r="AJ18" s="131"/>
    </row>
    <row r="19" spans="1:36" ht="20.25" customHeight="1">
      <c r="A19" s="592"/>
      <c r="B19" s="595" t="s">
        <v>199</v>
      </c>
      <c r="C19" s="57" t="s">
        <v>112</v>
      </c>
      <c r="D19" s="42"/>
      <c r="E19" s="40"/>
      <c r="F19" s="347">
        <v>230</v>
      </c>
      <c r="G19" s="85" t="s">
        <v>200</v>
      </c>
      <c r="H19" s="103"/>
      <c r="I19" s="75"/>
      <c r="J19" s="311">
        <v>660</v>
      </c>
      <c r="K19" s="105" t="s">
        <v>113</v>
      </c>
      <c r="L19" s="48"/>
      <c r="M19" s="618" t="s">
        <v>199</v>
      </c>
      <c r="N19" s="58" t="s">
        <v>112</v>
      </c>
      <c r="O19" s="313">
        <v>410</v>
      </c>
      <c r="P19" s="133" t="s">
        <v>113</v>
      </c>
      <c r="Q19" s="242">
        <v>0.62</v>
      </c>
      <c r="R19" s="598"/>
      <c r="S19" s="582" t="s">
        <v>15</v>
      </c>
      <c r="T19" s="562"/>
      <c r="U19" s="582" t="s">
        <v>17</v>
      </c>
      <c r="V19" s="562"/>
      <c r="W19" s="58" t="s">
        <v>43</v>
      </c>
      <c r="X19" s="58">
        <v>100</v>
      </c>
      <c r="Y19" s="244" t="s">
        <v>358</v>
      </c>
      <c r="Z19" s="48"/>
      <c r="AA19" s="135" t="s">
        <v>199</v>
      </c>
      <c r="AB19" s="58" t="s">
        <v>112</v>
      </c>
      <c r="AC19" s="42"/>
      <c r="AD19" s="40"/>
      <c r="AE19" s="311">
        <v>760</v>
      </c>
      <c r="AF19" s="136" t="s">
        <v>113</v>
      </c>
      <c r="AG19" s="142" t="s">
        <v>201</v>
      </c>
      <c r="AH19" s="143"/>
      <c r="AI19" s="144" t="s">
        <v>339</v>
      </c>
      <c r="AJ19" s="145"/>
    </row>
    <row r="20" spans="1:36" ht="20.25" customHeight="1">
      <c r="A20" s="592"/>
      <c r="B20" s="596"/>
      <c r="C20" s="57" t="s">
        <v>115</v>
      </c>
      <c r="D20" s="42"/>
      <c r="E20" s="40"/>
      <c r="F20" s="347"/>
      <c r="G20" s="85" t="s">
        <v>202</v>
      </c>
      <c r="H20" s="103"/>
      <c r="I20" s="75"/>
      <c r="J20" s="311"/>
      <c r="K20" s="105" t="s">
        <v>113</v>
      </c>
      <c r="L20" s="48"/>
      <c r="M20" s="619"/>
      <c r="N20" s="58" t="s">
        <v>115</v>
      </c>
      <c r="O20" s="313"/>
      <c r="P20" s="133" t="s">
        <v>113</v>
      </c>
      <c r="Q20" s="96" t="s">
        <v>114</v>
      </c>
      <c r="R20" s="598"/>
      <c r="S20" s="42"/>
      <c r="T20" s="38"/>
      <c r="U20" s="42"/>
      <c r="V20" s="38"/>
      <c r="W20" s="41"/>
      <c r="X20" s="39"/>
      <c r="Y20" s="134" t="s">
        <v>203</v>
      </c>
      <c r="Z20" s="48"/>
      <c r="AA20" s="140"/>
      <c r="AB20" s="58" t="s">
        <v>115</v>
      </c>
      <c r="AC20" s="42"/>
      <c r="AD20" s="40"/>
      <c r="AE20" s="311"/>
      <c r="AF20" s="136" t="s">
        <v>113</v>
      </c>
      <c r="AG20" s="146" t="s">
        <v>204</v>
      </c>
      <c r="AH20" s="47"/>
      <c r="AI20" s="47"/>
      <c r="AJ20" s="147"/>
    </row>
    <row r="21" spans="1:36" ht="20.25" customHeight="1">
      <c r="A21" s="593"/>
      <c r="B21" s="135" t="s">
        <v>205</v>
      </c>
      <c r="C21" s="38"/>
      <c r="D21" s="42"/>
      <c r="E21" s="40"/>
      <c r="F21" s="347">
        <v>600</v>
      </c>
      <c r="G21" s="105" t="s">
        <v>206</v>
      </c>
      <c r="H21" s="103"/>
      <c r="I21" s="75"/>
      <c r="J21" s="311">
        <v>1030</v>
      </c>
      <c r="K21" s="105" t="s">
        <v>113</v>
      </c>
      <c r="L21" s="48"/>
      <c r="M21" s="148" t="s">
        <v>205</v>
      </c>
      <c r="N21" s="47"/>
      <c r="O21" s="313">
        <f>SUM(O17:O20)</f>
        <v>780</v>
      </c>
      <c r="P21" s="133" t="s">
        <v>113</v>
      </c>
      <c r="Q21" s="242">
        <v>0.76</v>
      </c>
      <c r="R21" s="598"/>
      <c r="S21" s="42"/>
      <c r="T21" s="38"/>
      <c r="U21" s="42"/>
      <c r="V21" s="38"/>
      <c r="W21" s="41"/>
      <c r="X21" s="39"/>
      <c r="Y21" s="134" t="s">
        <v>207</v>
      </c>
      <c r="Z21" s="48"/>
      <c r="AA21" s="149" t="s">
        <v>205</v>
      </c>
      <c r="AB21" s="47"/>
      <c r="AC21" s="42"/>
      <c r="AD21" s="40"/>
      <c r="AE21" s="311">
        <f>SUM(AE17:AE20)</f>
        <v>1130</v>
      </c>
      <c r="AF21" s="136" t="s">
        <v>113</v>
      </c>
      <c r="AG21" s="150" t="s">
        <v>208</v>
      </c>
      <c r="AH21" s="151"/>
      <c r="AI21" s="151"/>
      <c r="AJ21" s="152"/>
    </row>
    <row r="22" spans="1:36" ht="18.75" customHeight="1">
      <c r="A22" s="591" t="s">
        <v>209</v>
      </c>
      <c r="B22" s="42" t="s">
        <v>210</v>
      </c>
      <c r="D22" s="153" t="s">
        <v>111</v>
      </c>
      <c r="E22" s="154"/>
      <c r="F22" s="352" t="s">
        <v>360</v>
      </c>
      <c r="G22" s="241"/>
      <c r="H22" s="67" t="s">
        <v>35</v>
      </c>
      <c r="I22" s="68"/>
      <c r="J22" s="354" t="s">
        <v>361</v>
      </c>
      <c r="K22" s="69"/>
      <c r="L22" s="61"/>
      <c r="M22" s="67" t="s">
        <v>116</v>
      </c>
      <c r="N22" s="68"/>
      <c r="O22" s="92" t="s">
        <v>211</v>
      </c>
      <c r="P22" s="118"/>
      <c r="Q22" s="155" t="s">
        <v>212</v>
      </c>
      <c r="R22" s="598"/>
      <c r="S22" s="42"/>
      <c r="T22" s="38"/>
      <c r="U22" s="42"/>
      <c r="V22" s="38"/>
      <c r="W22" s="41"/>
      <c r="X22" s="39"/>
      <c r="Y22" s="134" t="s">
        <v>213</v>
      </c>
      <c r="Z22" s="61"/>
      <c r="AA22" s="117" t="s">
        <v>116</v>
      </c>
      <c r="AB22" s="118"/>
      <c r="AC22" s="92" t="s">
        <v>117</v>
      </c>
      <c r="AD22" s="68"/>
      <c r="AE22" s="68"/>
      <c r="AF22" s="68"/>
      <c r="AG22" s="251" t="s">
        <v>214</v>
      </c>
      <c r="AH22" s="316" t="s">
        <v>18</v>
      </c>
      <c r="AI22" s="47"/>
      <c r="AJ22" s="147"/>
    </row>
    <row r="23" spans="1:36" ht="18.75" customHeight="1">
      <c r="A23" s="592"/>
      <c r="B23" s="42" t="s">
        <v>215</v>
      </c>
      <c r="C23" s="40"/>
      <c r="D23" s="42"/>
      <c r="E23" s="40"/>
      <c r="F23" s="312">
        <v>100</v>
      </c>
      <c r="G23" s="85" t="s">
        <v>216</v>
      </c>
      <c r="H23" s="156"/>
      <c r="I23" s="40"/>
      <c r="J23" s="312">
        <v>300</v>
      </c>
      <c r="K23" s="105" t="s">
        <v>113</v>
      </c>
      <c r="L23" s="61"/>
      <c r="M23" s="156" t="s">
        <v>118</v>
      </c>
      <c r="N23" s="40"/>
      <c r="O23" s="313">
        <v>100</v>
      </c>
      <c r="P23" s="133" t="s">
        <v>113</v>
      </c>
      <c r="Q23" s="242">
        <v>0.33</v>
      </c>
      <c r="R23" s="598"/>
      <c r="S23" s="42"/>
      <c r="T23" s="38"/>
      <c r="U23" s="42"/>
      <c r="V23" s="38"/>
      <c r="W23" s="41"/>
      <c r="X23" s="39"/>
      <c r="Y23" s="134" t="s">
        <v>217</v>
      </c>
      <c r="Z23" s="61"/>
      <c r="AA23" s="42" t="s">
        <v>118</v>
      </c>
      <c r="AB23" s="38"/>
      <c r="AC23" s="42"/>
      <c r="AD23" s="40"/>
      <c r="AE23" s="312">
        <v>300</v>
      </c>
      <c r="AF23" s="136" t="s">
        <v>113</v>
      </c>
      <c r="AG23" s="252"/>
      <c r="AH23" s="314"/>
      <c r="AI23" s="73"/>
      <c r="AJ23" s="74"/>
    </row>
    <row r="24" spans="1:36" ht="18.75" customHeight="1">
      <c r="A24" s="592"/>
      <c r="B24" s="42" t="s">
        <v>218</v>
      </c>
      <c r="C24" s="40"/>
      <c r="D24" s="42"/>
      <c r="E24" s="40"/>
      <c r="F24" s="312">
        <v>100</v>
      </c>
      <c r="G24" s="85" t="s">
        <v>206</v>
      </c>
      <c r="H24" s="156"/>
      <c r="I24" s="40"/>
      <c r="J24" s="312">
        <v>300</v>
      </c>
      <c r="K24" s="105" t="s">
        <v>113</v>
      </c>
      <c r="L24" s="61"/>
      <c r="M24" s="156" t="s">
        <v>119</v>
      </c>
      <c r="N24" s="40"/>
      <c r="O24" s="313">
        <v>100</v>
      </c>
      <c r="P24" s="133" t="s">
        <v>113</v>
      </c>
      <c r="Q24" s="242">
        <v>0.33</v>
      </c>
      <c r="R24" s="598"/>
      <c r="S24" s="42"/>
      <c r="T24" s="38"/>
      <c r="U24" s="42"/>
      <c r="V24" s="38"/>
      <c r="W24" s="41"/>
      <c r="X24" s="39"/>
      <c r="Y24" s="134" t="s">
        <v>207</v>
      </c>
      <c r="Z24" s="61"/>
      <c r="AA24" s="42" t="s">
        <v>119</v>
      </c>
      <c r="AB24" s="38"/>
      <c r="AC24" s="42"/>
      <c r="AD24" s="40"/>
      <c r="AE24" s="312">
        <v>300</v>
      </c>
      <c r="AF24" s="136" t="s">
        <v>113</v>
      </c>
      <c r="AG24" s="260" t="s">
        <v>219</v>
      </c>
      <c r="AH24" s="314" t="s">
        <v>19</v>
      </c>
      <c r="AI24" s="73"/>
      <c r="AJ24" s="74"/>
    </row>
    <row r="25" spans="1:36" ht="18.75" customHeight="1">
      <c r="A25" s="592"/>
      <c r="B25" s="42" t="s">
        <v>220</v>
      </c>
      <c r="C25" s="40"/>
      <c r="D25" s="42"/>
      <c r="E25" s="40"/>
      <c r="F25" s="312">
        <v>100</v>
      </c>
      <c r="G25" s="85" t="s">
        <v>170</v>
      </c>
      <c r="H25" s="156"/>
      <c r="I25" s="40"/>
      <c r="J25" s="312">
        <v>300</v>
      </c>
      <c r="K25" s="105" t="s">
        <v>113</v>
      </c>
      <c r="L25" s="61"/>
      <c r="M25" s="156" t="s">
        <v>120</v>
      </c>
      <c r="N25" s="40"/>
      <c r="O25" s="313">
        <v>100</v>
      </c>
      <c r="P25" s="133" t="s">
        <v>113</v>
      </c>
      <c r="Q25" s="242">
        <v>0.33</v>
      </c>
      <c r="R25" s="598"/>
      <c r="S25" s="42"/>
      <c r="T25" s="38"/>
      <c r="U25" s="42"/>
      <c r="V25" s="38"/>
      <c r="W25" s="41"/>
      <c r="X25" s="39"/>
      <c r="Y25" s="134" t="s">
        <v>213</v>
      </c>
      <c r="Z25" s="61"/>
      <c r="AA25" s="42" t="s">
        <v>120</v>
      </c>
      <c r="AB25" s="38"/>
      <c r="AC25" s="42"/>
      <c r="AD25" s="40"/>
      <c r="AE25" s="312">
        <v>300</v>
      </c>
      <c r="AF25" s="136" t="s">
        <v>113</v>
      </c>
      <c r="AG25" s="150" t="s">
        <v>221</v>
      </c>
      <c r="AH25" s="151"/>
      <c r="AI25" s="157"/>
      <c r="AJ25" s="152"/>
    </row>
    <row r="26" spans="1:36" ht="18.75" customHeight="1">
      <c r="A26" s="592"/>
      <c r="B26" s="42" t="s">
        <v>222</v>
      </c>
      <c r="C26" s="40"/>
      <c r="D26" s="42"/>
      <c r="E26" s="40"/>
      <c r="F26" s="312"/>
      <c r="G26" s="85" t="s">
        <v>223</v>
      </c>
      <c r="H26" s="156"/>
      <c r="I26" s="40"/>
      <c r="J26" s="312"/>
      <c r="K26" s="105" t="s">
        <v>113</v>
      </c>
      <c r="L26" s="61"/>
      <c r="M26" s="156" t="s">
        <v>121</v>
      </c>
      <c r="N26" s="40"/>
      <c r="O26" s="313"/>
      <c r="P26" s="133" t="s">
        <v>113</v>
      </c>
      <c r="Q26" s="96" t="s">
        <v>114</v>
      </c>
      <c r="R26" s="598"/>
      <c r="S26" s="42"/>
      <c r="T26" s="38"/>
      <c r="U26" s="42"/>
      <c r="V26" s="38"/>
      <c r="W26" s="41"/>
      <c r="X26" s="39"/>
      <c r="Y26" s="134" t="s">
        <v>224</v>
      </c>
      <c r="Z26" s="61"/>
      <c r="AA26" s="42" t="s">
        <v>121</v>
      </c>
      <c r="AB26" s="38"/>
      <c r="AC26" s="42"/>
      <c r="AD26" s="40"/>
      <c r="AE26" s="312"/>
      <c r="AF26" s="136" t="s">
        <v>113</v>
      </c>
      <c r="AG26" s="251" t="s">
        <v>122</v>
      </c>
      <c r="AH26" s="316" t="s">
        <v>20</v>
      </c>
      <c r="AI26" s="47"/>
      <c r="AJ26" s="147"/>
    </row>
    <row r="27" spans="1:36" ht="18.75" customHeight="1">
      <c r="A27" s="592"/>
      <c r="B27" s="42" t="s">
        <v>225</v>
      </c>
      <c r="C27" s="40"/>
      <c r="D27" s="42"/>
      <c r="E27" s="40"/>
      <c r="F27" s="312"/>
      <c r="G27" s="85" t="s">
        <v>216</v>
      </c>
      <c r="H27" s="156"/>
      <c r="I27" s="40"/>
      <c r="J27" s="312"/>
      <c r="K27" s="105" t="s">
        <v>113</v>
      </c>
      <c r="L27" s="61"/>
      <c r="M27" s="156" t="s">
        <v>123</v>
      </c>
      <c r="N27" s="40"/>
      <c r="O27" s="313"/>
      <c r="P27" s="133" t="s">
        <v>113</v>
      </c>
      <c r="Q27" s="96" t="s">
        <v>114</v>
      </c>
      <c r="R27" s="598"/>
      <c r="S27" s="42"/>
      <c r="T27" s="38"/>
      <c r="U27" s="42"/>
      <c r="V27" s="38"/>
      <c r="W27" s="41"/>
      <c r="X27" s="39"/>
      <c r="Y27" s="134" t="s">
        <v>217</v>
      </c>
      <c r="AA27" s="42" t="s">
        <v>123</v>
      </c>
      <c r="AB27" s="38"/>
      <c r="AC27" s="42"/>
      <c r="AD27" s="40"/>
      <c r="AE27" s="312"/>
      <c r="AF27" s="136" t="s">
        <v>113</v>
      </c>
      <c r="AG27" s="252"/>
      <c r="AH27" s="314"/>
      <c r="AI27" s="73"/>
      <c r="AJ27" s="74"/>
    </row>
    <row r="28" spans="1:36" ht="18.75" customHeight="1">
      <c r="A28" s="592"/>
      <c r="B28" s="40" t="s">
        <v>226</v>
      </c>
      <c r="C28" s="40"/>
      <c r="D28" s="42"/>
      <c r="E28" s="40"/>
      <c r="F28" s="341"/>
      <c r="G28" s="158" t="s">
        <v>227</v>
      </c>
      <c r="H28" s="156"/>
      <c r="I28" s="40"/>
      <c r="J28" s="355"/>
      <c r="K28" s="159" t="s">
        <v>227</v>
      </c>
      <c r="L28" s="61"/>
      <c r="M28" s="156" t="s">
        <v>124</v>
      </c>
      <c r="N28" s="40"/>
      <c r="O28" s="313"/>
      <c r="P28" s="160" t="s">
        <v>125</v>
      </c>
      <c r="Q28" s="96" t="s">
        <v>114</v>
      </c>
      <c r="R28" s="598"/>
      <c r="S28" s="42"/>
      <c r="T28" s="38"/>
      <c r="U28" s="42"/>
      <c r="V28" s="38"/>
      <c r="W28" s="41"/>
      <c r="X28" s="39"/>
      <c r="Y28" s="134" t="s">
        <v>228</v>
      </c>
      <c r="AA28" s="42" t="s">
        <v>124</v>
      </c>
      <c r="AB28" s="38"/>
      <c r="AC28" s="42"/>
      <c r="AD28" s="40"/>
      <c r="AE28" s="312"/>
      <c r="AF28" s="161" t="s">
        <v>125</v>
      </c>
      <c r="AG28" s="260" t="s">
        <v>126</v>
      </c>
      <c r="AH28" s="314" t="s">
        <v>19</v>
      </c>
      <c r="AI28" s="73"/>
      <c r="AJ28" s="74"/>
    </row>
    <row r="29" spans="1:36" ht="18.75" customHeight="1" thickBot="1">
      <c r="A29" s="593"/>
      <c r="B29" s="42" t="s">
        <v>127</v>
      </c>
      <c r="C29" s="38"/>
      <c r="D29" s="42"/>
      <c r="E29" s="40"/>
      <c r="F29" s="316">
        <v>100</v>
      </c>
      <c r="G29" s="105" t="s">
        <v>113</v>
      </c>
      <c r="H29" s="156"/>
      <c r="I29" s="40"/>
      <c r="J29" s="312">
        <v>300</v>
      </c>
      <c r="K29" s="105" t="s">
        <v>113</v>
      </c>
      <c r="L29" s="61"/>
      <c r="M29" s="156" t="s">
        <v>229</v>
      </c>
      <c r="N29" s="40"/>
      <c r="O29" s="313">
        <v>100</v>
      </c>
      <c r="P29" s="133" t="s">
        <v>113</v>
      </c>
      <c r="Q29" s="242">
        <v>0.33</v>
      </c>
      <c r="R29" s="599"/>
      <c r="S29" s="46"/>
      <c r="T29" s="162"/>
      <c r="U29" s="108"/>
      <c r="V29" s="162"/>
      <c r="W29" s="163"/>
      <c r="X29" s="135"/>
      <c r="Y29" s="164"/>
      <c r="AA29" s="42" t="s">
        <v>127</v>
      </c>
      <c r="AB29" s="38" t="s">
        <v>230</v>
      </c>
      <c r="AC29" s="42"/>
      <c r="AD29" s="40"/>
      <c r="AE29" s="312">
        <v>300</v>
      </c>
      <c r="AF29" s="136" t="s">
        <v>113</v>
      </c>
      <c r="AG29" s="150" t="s">
        <v>231</v>
      </c>
      <c r="AH29" s="151"/>
      <c r="AI29" s="151"/>
      <c r="AJ29" s="152"/>
    </row>
    <row r="30" spans="1:36" ht="16.5" customHeight="1" thickTop="1">
      <c r="A30" s="591" t="s">
        <v>232</v>
      </c>
      <c r="B30" s="40" t="s">
        <v>233</v>
      </c>
      <c r="C30" s="38"/>
      <c r="D30" s="165" t="s">
        <v>32</v>
      </c>
      <c r="E30" s="154"/>
      <c r="F30" s="352" t="s">
        <v>360</v>
      </c>
      <c r="G30" s="241"/>
      <c r="H30" s="67" t="s">
        <v>35</v>
      </c>
      <c r="I30" s="68"/>
      <c r="J30" s="354" t="s">
        <v>361</v>
      </c>
      <c r="K30" s="69"/>
      <c r="L30" s="83"/>
      <c r="M30" s="67" t="s">
        <v>233</v>
      </c>
      <c r="N30" s="68"/>
      <c r="O30" s="117" t="s">
        <v>234</v>
      </c>
      <c r="P30" s="68"/>
      <c r="Q30" s="166"/>
      <c r="R30" s="167"/>
      <c r="S30" s="168"/>
      <c r="T30" s="169" t="s">
        <v>235</v>
      </c>
      <c r="U30" s="170"/>
      <c r="V30" s="620" t="s">
        <v>332</v>
      </c>
      <c r="W30" s="574"/>
      <c r="X30" s="575"/>
      <c r="AA30" s="117" t="s">
        <v>233</v>
      </c>
      <c r="AB30" s="118"/>
      <c r="AC30" s="117" t="s">
        <v>117</v>
      </c>
      <c r="AD30" s="68"/>
      <c r="AE30" s="68"/>
      <c r="AF30" s="68"/>
      <c r="AG30" s="251" t="s">
        <v>122</v>
      </c>
      <c r="AH30" s="316" t="s">
        <v>21</v>
      </c>
      <c r="AI30" s="47"/>
      <c r="AJ30" s="147"/>
    </row>
    <row r="31" spans="1:36" ht="18" customHeight="1">
      <c r="A31" s="592"/>
      <c r="B31" s="42" t="s">
        <v>236</v>
      </c>
      <c r="C31" s="38"/>
      <c r="D31" s="321">
        <v>1</v>
      </c>
      <c r="E31" s="73" t="s">
        <v>237</v>
      </c>
      <c r="F31" s="312">
        <v>250</v>
      </c>
      <c r="G31" s="105" t="s">
        <v>238</v>
      </c>
      <c r="H31" s="356">
        <v>1</v>
      </c>
      <c r="I31" s="73" t="s">
        <v>237</v>
      </c>
      <c r="J31" s="314">
        <v>250</v>
      </c>
      <c r="K31" s="171" t="s">
        <v>238</v>
      </c>
      <c r="L31" s="83"/>
      <c r="M31" s="156" t="s">
        <v>236</v>
      </c>
      <c r="N31" s="38"/>
      <c r="O31" s="321">
        <v>1</v>
      </c>
      <c r="P31" s="136" t="s">
        <v>237</v>
      </c>
      <c r="Q31" s="42"/>
      <c r="R31" s="312">
        <v>250</v>
      </c>
      <c r="S31" s="133" t="s">
        <v>238</v>
      </c>
      <c r="T31" s="243" t="s">
        <v>5</v>
      </c>
      <c r="U31" s="343" t="s">
        <v>6</v>
      </c>
      <c r="V31" s="173" t="s">
        <v>240</v>
      </c>
      <c r="W31" s="174"/>
      <c r="X31" s="175"/>
      <c r="AA31" s="42" t="s">
        <v>236</v>
      </c>
      <c r="AB31" s="40"/>
      <c r="AC31" s="313">
        <v>1</v>
      </c>
      <c r="AD31" s="136" t="s">
        <v>237</v>
      </c>
      <c r="AE31" s="314">
        <v>250</v>
      </c>
      <c r="AF31" s="136" t="s">
        <v>238</v>
      </c>
      <c r="AG31" s="252"/>
      <c r="AH31" s="314"/>
      <c r="AI31" s="73"/>
      <c r="AJ31" s="74"/>
    </row>
    <row r="32" spans="1:36" ht="18" customHeight="1">
      <c r="A32" s="592"/>
      <c r="B32" s="42" t="s">
        <v>241</v>
      </c>
      <c r="C32" s="38"/>
      <c r="D32" s="313">
        <v>1</v>
      </c>
      <c r="E32" s="73" t="s">
        <v>237</v>
      </c>
      <c r="F32" s="312">
        <v>200</v>
      </c>
      <c r="G32" s="85" t="s">
        <v>238</v>
      </c>
      <c r="H32" s="357">
        <v>1</v>
      </c>
      <c r="I32" s="73" t="s">
        <v>237</v>
      </c>
      <c r="J32" s="312">
        <v>300</v>
      </c>
      <c r="K32" s="105" t="s">
        <v>238</v>
      </c>
      <c r="L32" s="83"/>
      <c r="M32" s="156" t="s">
        <v>241</v>
      </c>
      <c r="N32" s="38"/>
      <c r="O32" s="313">
        <v>1</v>
      </c>
      <c r="P32" s="136" t="s">
        <v>237</v>
      </c>
      <c r="Q32" s="42"/>
      <c r="R32" s="312">
        <v>200</v>
      </c>
      <c r="S32" s="133" t="s">
        <v>238</v>
      </c>
      <c r="T32" s="243" t="s">
        <v>5</v>
      </c>
      <c r="U32" s="343" t="s">
        <v>7</v>
      </c>
      <c r="V32" s="176" t="s">
        <v>242</v>
      </c>
      <c r="W32" s="174"/>
      <c r="X32" s="175"/>
      <c r="AA32" s="42" t="s">
        <v>241</v>
      </c>
      <c r="AB32" s="40"/>
      <c r="AC32" s="313">
        <v>1</v>
      </c>
      <c r="AD32" s="136" t="s">
        <v>237</v>
      </c>
      <c r="AE32" s="312">
        <v>300</v>
      </c>
      <c r="AF32" s="136" t="s">
        <v>238</v>
      </c>
      <c r="AG32" s="260" t="s">
        <v>126</v>
      </c>
      <c r="AH32" s="314" t="s">
        <v>19</v>
      </c>
      <c r="AI32" s="73"/>
      <c r="AJ32" s="74"/>
    </row>
    <row r="33" spans="1:36" ht="16.5" customHeight="1">
      <c r="A33" s="592"/>
      <c r="B33" s="42" t="s">
        <v>243</v>
      </c>
      <c r="C33" s="38"/>
      <c r="D33" s="313">
        <v>1</v>
      </c>
      <c r="E33" s="73" t="s">
        <v>128</v>
      </c>
      <c r="F33" s="312">
        <v>50</v>
      </c>
      <c r="G33" s="85" t="s">
        <v>129</v>
      </c>
      <c r="H33" s="357">
        <v>1</v>
      </c>
      <c r="I33" s="73" t="s">
        <v>128</v>
      </c>
      <c r="J33" s="312">
        <v>100</v>
      </c>
      <c r="K33" s="105" t="s">
        <v>129</v>
      </c>
      <c r="L33" s="83"/>
      <c r="M33" s="156" t="s">
        <v>130</v>
      </c>
      <c r="N33" s="38"/>
      <c r="O33" s="313">
        <v>1</v>
      </c>
      <c r="P33" s="136" t="s">
        <v>128</v>
      </c>
      <c r="Q33" s="42"/>
      <c r="R33" s="312">
        <v>50</v>
      </c>
      <c r="S33" s="133" t="s">
        <v>129</v>
      </c>
      <c r="T33" s="243" t="s">
        <v>8</v>
      </c>
      <c r="U33" s="343" t="s">
        <v>9</v>
      </c>
      <c r="V33" s="176" t="s">
        <v>242</v>
      </c>
      <c r="W33" s="174"/>
      <c r="X33" s="175"/>
      <c r="AA33" s="42" t="s">
        <v>130</v>
      </c>
      <c r="AB33" s="40"/>
      <c r="AC33" s="313">
        <v>1</v>
      </c>
      <c r="AD33" s="136" t="s">
        <v>128</v>
      </c>
      <c r="AE33" s="312">
        <v>100</v>
      </c>
      <c r="AF33" s="136" t="s">
        <v>129</v>
      </c>
      <c r="AG33" s="150" t="s">
        <v>244</v>
      </c>
      <c r="AH33" s="151"/>
      <c r="AI33" s="151"/>
      <c r="AJ33" s="152"/>
    </row>
    <row r="34" spans="1:36" ht="18" customHeight="1">
      <c r="A34" s="592"/>
      <c r="B34" s="42" t="s">
        <v>245</v>
      </c>
      <c r="C34" s="38"/>
      <c r="D34" s="313"/>
      <c r="E34" s="73" t="s">
        <v>237</v>
      </c>
      <c r="F34" s="312"/>
      <c r="G34" s="85" t="s">
        <v>238</v>
      </c>
      <c r="H34" s="357"/>
      <c r="I34" s="73" t="s">
        <v>237</v>
      </c>
      <c r="J34" s="312"/>
      <c r="K34" s="105" t="s">
        <v>238</v>
      </c>
      <c r="L34" s="83"/>
      <c r="M34" s="156" t="s">
        <v>246</v>
      </c>
      <c r="N34" s="38"/>
      <c r="O34" s="313"/>
      <c r="P34" s="136" t="s">
        <v>237</v>
      </c>
      <c r="Q34" s="42"/>
      <c r="R34" s="312"/>
      <c r="S34" s="133" t="s">
        <v>238</v>
      </c>
      <c r="T34" s="172"/>
      <c r="U34" s="343" t="s">
        <v>239</v>
      </c>
      <c r="V34" s="176" t="s">
        <v>242</v>
      </c>
      <c r="W34" s="174"/>
      <c r="X34" s="175"/>
      <c r="AA34" s="42" t="s">
        <v>245</v>
      </c>
      <c r="AB34" s="40"/>
      <c r="AC34" s="313">
        <v>3</v>
      </c>
      <c r="AD34" s="136" t="s">
        <v>237</v>
      </c>
      <c r="AE34" s="312">
        <v>300</v>
      </c>
      <c r="AF34" s="136" t="s">
        <v>238</v>
      </c>
      <c r="AG34" s="253" t="s">
        <v>122</v>
      </c>
      <c r="AH34" s="312" t="s">
        <v>22</v>
      </c>
      <c r="AI34" s="40"/>
      <c r="AJ34" s="38"/>
    </row>
    <row r="35" spans="1:36" ht="18" customHeight="1">
      <c r="A35" s="592"/>
      <c r="B35" s="42" t="s">
        <v>247</v>
      </c>
      <c r="C35" s="38"/>
      <c r="D35" s="313">
        <v>30</v>
      </c>
      <c r="E35" s="40" t="s">
        <v>248</v>
      </c>
      <c r="F35" s="312">
        <v>1</v>
      </c>
      <c r="G35" s="85" t="s">
        <v>249</v>
      </c>
      <c r="H35" s="357">
        <v>50</v>
      </c>
      <c r="I35" s="40" t="s">
        <v>250</v>
      </c>
      <c r="J35" s="312">
        <v>1</v>
      </c>
      <c r="K35" s="105" t="s">
        <v>249</v>
      </c>
      <c r="L35" s="83"/>
      <c r="M35" s="156" t="s">
        <v>251</v>
      </c>
      <c r="N35" s="38"/>
      <c r="O35" s="313">
        <v>30</v>
      </c>
      <c r="P35" s="136" t="s">
        <v>250</v>
      </c>
      <c r="Q35" s="42"/>
      <c r="R35" s="312">
        <v>1</v>
      </c>
      <c r="S35" s="133" t="s">
        <v>249</v>
      </c>
      <c r="T35" s="243" t="s">
        <v>8</v>
      </c>
      <c r="U35" s="343" t="s">
        <v>10</v>
      </c>
      <c r="V35" s="173" t="s">
        <v>252</v>
      </c>
      <c r="W35" s="174"/>
      <c r="X35" s="175"/>
      <c r="AA35" s="42" t="s">
        <v>253</v>
      </c>
      <c r="AB35" s="40"/>
      <c r="AC35" s="313">
        <v>50</v>
      </c>
      <c r="AD35" s="136" t="s">
        <v>254</v>
      </c>
      <c r="AE35" s="312">
        <v>1</v>
      </c>
      <c r="AF35" s="136" t="s">
        <v>249</v>
      </c>
      <c r="AG35" s="260" t="s">
        <v>126</v>
      </c>
      <c r="AH35" s="314" t="s">
        <v>19</v>
      </c>
      <c r="AI35" s="73"/>
      <c r="AJ35" s="74"/>
    </row>
    <row r="36" spans="1:36" ht="18" customHeight="1">
      <c r="A36" s="592"/>
      <c r="B36" s="42" t="s">
        <v>255</v>
      </c>
      <c r="C36" s="38"/>
      <c r="D36" s="313">
        <v>40</v>
      </c>
      <c r="E36" s="40" t="s">
        <v>131</v>
      </c>
      <c r="F36" s="315" t="s">
        <v>256</v>
      </c>
      <c r="G36" s="85" t="s">
        <v>132</v>
      </c>
      <c r="H36" s="357">
        <v>40</v>
      </c>
      <c r="I36" s="40" t="s">
        <v>131</v>
      </c>
      <c r="J36" s="315" t="s">
        <v>256</v>
      </c>
      <c r="K36" s="105" t="s">
        <v>132</v>
      </c>
      <c r="L36" s="83"/>
      <c r="M36" s="156" t="s">
        <v>133</v>
      </c>
      <c r="N36" s="38"/>
      <c r="O36" s="313">
        <v>40</v>
      </c>
      <c r="P36" s="136" t="s">
        <v>131</v>
      </c>
      <c r="Q36" s="42"/>
      <c r="R36" s="315" t="s">
        <v>256</v>
      </c>
      <c r="S36" s="133" t="s">
        <v>132</v>
      </c>
      <c r="T36" s="243" t="s">
        <v>8</v>
      </c>
      <c r="U36" s="343" t="s">
        <v>9</v>
      </c>
      <c r="V36" s="173" t="s">
        <v>257</v>
      </c>
      <c r="W36" s="177"/>
      <c r="X36" s="175"/>
      <c r="AA36" s="42" t="s">
        <v>133</v>
      </c>
      <c r="AB36" s="40"/>
      <c r="AC36" s="313">
        <v>40</v>
      </c>
      <c r="AD36" s="136" t="s">
        <v>131</v>
      </c>
      <c r="AE36" s="315" t="s">
        <v>258</v>
      </c>
      <c r="AF36" s="136" t="s">
        <v>132</v>
      </c>
      <c r="AG36" s="178" t="s">
        <v>259</v>
      </c>
      <c r="AH36" s="179"/>
      <c r="AI36" s="179"/>
      <c r="AJ36" s="180"/>
    </row>
    <row r="37" spans="1:36" ht="18" customHeight="1">
      <c r="A37" s="592"/>
      <c r="B37" s="42" t="s">
        <v>260</v>
      </c>
      <c r="C37" s="38"/>
      <c r="D37" s="313">
        <v>6</v>
      </c>
      <c r="E37" s="40" t="s">
        <v>261</v>
      </c>
      <c r="F37" s="312">
        <v>1</v>
      </c>
      <c r="G37" s="85" t="s">
        <v>249</v>
      </c>
      <c r="H37" s="357">
        <v>6</v>
      </c>
      <c r="I37" s="40" t="s">
        <v>261</v>
      </c>
      <c r="J37" s="312">
        <v>1</v>
      </c>
      <c r="K37" s="105" t="s">
        <v>249</v>
      </c>
      <c r="L37" s="83"/>
      <c r="M37" s="156" t="s">
        <v>260</v>
      </c>
      <c r="N37" s="38"/>
      <c r="O37" s="313">
        <v>6</v>
      </c>
      <c r="P37" s="136" t="s">
        <v>261</v>
      </c>
      <c r="Q37" s="42"/>
      <c r="R37" s="312">
        <v>1</v>
      </c>
      <c r="S37" s="133" t="s">
        <v>249</v>
      </c>
      <c r="T37" s="243" t="s">
        <v>8</v>
      </c>
      <c r="U37" s="343" t="s">
        <v>11</v>
      </c>
      <c r="V37" s="173" t="s">
        <v>257</v>
      </c>
      <c r="W37" s="177"/>
      <c r="X37" s="175"/>
      <c r="AA37" s="42" t="s">
        <v>260</v>
      </c>
      <c r="AB37" s="40"/>
      <c r="AC37" s="313">
        <v>6</v>
      </c>
      <c r="AD37" s="136" t="s">
        <v>261</v>
      </c>
      <c r="AE37" s="312">
        <v>1</v>
      </c>
      <c r="AF37" s="136" t="s">
        <v>249</v>
      </c>
      <c r="AG37" s="251" t="s">
        <v>122</v>
      </c>
      <c r="AH37" s="313" t="s">
        <v>23</v>
      </c>
      <c r="AI37" s="40"/>
      <c r="AJ37" s="38"/>
    </row>
    <row r="38" spans="1:36" ht="16.5" customHeight="1">
      <c r="A38" s="592"/>
      <c r="B38" s="42" t="s">
        <v>262</v>
      </c>
      <c r="C38" s="38"/>
      <c r="D38" s="313">
        <v>4</v>
      </c>
      <c r="E38" s="182" t="s">
        <v>261</v>
      </c>
      <c r="F38" s="312">
        <v>1</v>
      </c>
      <c r="G38" s="183" t="s">
        <v>249</v>
      </c>
      <c r="H38" s="357">
        <v>5</v>
      </c>
      <c r="I38" s="182" t="s">
        <v>261</v>
      </c>
      <c r="J38" s="312">
        <v>1</v>
      </c>
      <c r="K38" s="105" t="s">
        <v>249</v>
      </c>
      <c r="L38" s="83"/>
      <c r="M38" s="156" t="s">
        <v>263</v>
      </c>
      <c r="N38" s="38"/>
      <c r="O38" s="313">
        <v>4</v>
      </c>
      <c r="P38" s="136" t="s">
        <v>261</v>
      </c>
      <c r="Q38" s="42"/>
      <c r="R38" s="312">
        <v>1</v>
      </c>
      <c r="S38" s="133" t="s">
        <v>249</v>
      </c>
      <c r="T38" s="243" t="s">
        <v>8</v>
      </c>
      <c r="U38" s="343" t="s">
        <v>10</v>
      </c>
      <c r="V38" s="173" t="s">
        <v>257</v>
      </c>
      <c r="W38" s="177"/>
      <c r="X38" s="175"/>
      <c r="AA38" s="42" t="s">
        <v>264</v>
      </c>
      <c r="AB38" s="40"/>
      <c r="AC38" s="313">
        <v>5</v>
      </c>
      <c r="AD38" s="136" t="s">
        <v>261</v>
      </c>
      <c r="AE38" s="312">
        <v>1</v>
      </c>
      <c r="AF38" s="136" t="s">
        <v>249</v>
      </c>
      <c r="AG38" s="261" t="s">
        <v>126</v>
      </c>
      <c r="AH38" s="317" t="s">
        <v>19</v>
      </c>
      <c r="AJ38" s="38"/>
    </row>
    <row r="39" spans="1:36" ht="18" customHeight="1">
      <c r="A39" s="592"/>
      <c r="B39" s="42" t="s">
        <v>265</v>
      </c>
      <c r="C39" s="38"/>
      <c r="D39" s="313"/>
      <c r="E39" s="182" t="s">
        <v>266</v>
      </c>
      <c r="F39" s="312"/>
      <c r="G39" s="183" t="s">
        <v>249</v>
      </c>
      <c r="H39" s="357"/>
      <c r="I39" s="182" t="s">
        <v>266</v>
      </c>
      <c r="J39" s="312"/>
      <c r="K39" s="105" t="s">
        <v>249</v>
      </c>
      <c r="L39" s="83"/>
      <c r="M39" s="156" t="s">
        <v>265</v>
      </c>
      <c r="N39" s="38"/>
      <c r="O39" s="313"/>
      <c r="P39" s="136" t="s">
        <v>266</v>
      </c>
      <c r="Q39" s="42"/>
      <c r="R39" s="312"/>
      <c r="S39" s="133" t="s">
        <v>249</v>
      </c>
      <c r="T39" s="172"/>
      <c r="U39" s="343" t="s">
        <v>239</v>
      </c>
      <c r="V39" s="173" t="s">
        <v>257</v>
      </c>
      <c r="W39" s="177"/>
      <c r="X39" s="175"/>
      <c r="AA39" s="42" t="s">
        <v>265</v>
      </c>
      <c r="AB39" s="40"/>
      <c r="AC39" s="313"/>
      <c r="AD39" s="136" t="s">
        <v>267</v>
      </c>
      <c r="AE39" s="312">
        <v>1</v>
      </c>
      <c r="AF39" s="136" t="s">
        <v>249</v>
      </c>
      <c r="AG39" s="172" t="s">
        <v>268</v>
      </c>
      <c r="AH39" s="184"/>
      <c r="AI39" s="184"/>
      <c r="AJ39" s="185"/>
    </row>
    <row r="40" spans="1:36" ht="16.5" customHeight="1">
      <c r="A40" s="592"/>
      <c r="B40" s="42" t="s">
        <v>269</v>
      </c>
      <c r="C40" s="38"/>
      <c r="D40" s="341"/>
      <c r="E40" s="182" t="s">
        <v>270</v>
      </c>
      <c r="F40" s="312">
        <v>1</v>
      </c>
      <c r="G40" s="183" t="s">
        <v>249</v>
      </c>
      <c r="H40" s="357"/>
      <c r="I40" s="182" t="s">
        <v>134</v>
      </c>
      <c r="J40" s="312">
        <v>1</v>
      </c>
      <c r="K40" s="105" t="s">
        <v>249</v>
      </c>
      <c r="L40" s="83"/>
      <c r="M40" s="156" t="s">
        <v>269</v>
      </c>
      <c r="N40" s="38"/>
      <c r="O40" s="341"/>
      <c r="P40" s="186" t="s">
        <v>270</v>
      </c>
      <c r="Q40" s="42"/>
      <c r="R40" s="312">
        <v>1</v>
      </c>
      <c r="S40" s="133" t="s">
        <v>249</v>
      </c>
      <c r="T40" s="243" t="s">
        <v>8</v>
      </c>
      <c r="U40" s="343" t="s">
        <v>11</v>
      </c>
      <c r="V40" s="173" t="s">
        <v>257</v>
      </c>
      <c r="W40" s="177"/>
      <c r="X40" s="175"/>
      <c r="AA40" s="42" t="s">
        <v>271</v>
      </c>
      <c r="AB40" s="40"/>
      <c r="AC40" s="313"/>
      <c r="AD40" s="186" t="s">
        <v>272</v>
      </c>
      <c r="AE40" s="312">
        <v>1</v>
      </c>
      <c r="AF40" s="136" t="s">
        <v>249</v>
      </c>
      <c r="AG40" s="251" t="s">
        <v>122</v>
      </c>
      <c r="AH40" s="318" t="s">
        <v>24</v>
      </c>
      <c r="AI40" s="47"/>
      <c r="AJ40" s="147"/>
    </row>
    <row r="41" spans="1:36" ht="18" customHeight="1">
      <c r="A41" s="592"/>
      <c r="B41" s="42" t="s">
        <v>273</v>
      </c>
      <c r="C41" s="38"/>
      <c r="D41" s="313">
        <v>2</v>
      </c>
      <c r="E41" s="183" t="s">
        <v>274</v>
      </c>
      <c r="F41" s="312">
        <v>1</v>
      </c>
      <c r="G41" s="183" t="s">
        <v>132</v>
      </c>
      <c r="H41" s="357">
        <v>2</v>
      </c>
      <c r="I41" s="182" t="s">
        <v>274</v>
      </c>
      <c r="J41" s="312">
        <v>1</v>
      </c>
      <c r="K41" s="105" t="s">
        <v>132</v>
      </c>
      <c r="L41" s="83"/>
      <c r="M41" s="156" t="s">
        <v>273</v>
      </c>
      <c r="N41" s="38"/>
      <c r="O41" s="313">
        <v>2</v>
      </c>
      <c r="P41" s="136" t="s">
        <v>135</v>
      </c>
      <c r="Q41" s="42"/>
      <c r="R41" s="312">
        <v>1</v>
      </c>
      <c r="S41" s="133" t="s">
        <v>132</v>
      </c>
      <c r="T41" s="243" t="s">
        <v>8</v>
      </c>
      <c r="U41" s="343" t="s">
        <v>10</v>
      </c>
      <c r="V41" s="173" t="s">
        <v>257</v>
      </c>
      <c r="W41" s="177"/>
      <c r="X41" s="175"/>
      <c r="AA41" s="42" t="s">
        <v>275</v>
      </c>
      <c r="AB41" s="40"/>
      <c r="AC41" s="313">
        <v>2</v>
      </c>
      <c r="AD41" s="136" t="s">
        <v>276</v>
      </c>
      <c r="AE41" s="312">
        <v>1</v>
      </c>
      <c r="AF41" s="136" t="s">
        <v>132</v>
      </c>
      <c r="AG41" s="254"/>
      <c r="AH41" s="319"/>
      <c r="AI41" s="187"/>
      <c r="AJ41" s="188"/>
    </row>
    <row r="42" spans="1:36" ht="18" customHeight="1">
      <c r="A42" s="592"/>
      <c r="B42" s="42" t="s">
        <v>277</v>
      </c>
      <c r="C42" s="38"/>
      <c r="D42" s="313"/>
      <c r="E42" s="182" t="s">
        <v>131</v>
      </c>
      <c r="F42" s="312"/>
      <c r="G42" s="183" t="s">
        <v>132</v>
      </c>
      <c r="H42" s="357"/>
      <c r="I42" s="182" t="s">
        <v>131</v>
      </c>
      <c r="J42" s="312"/>
      <c r="K42" s="105" t="s">
        <v>132</v>
      </c>
      <c r="L42" s="83"/>
      <c r="M42" s="156" t="s">
        <v>277</v>
      </c>
      <c r="N42" s="38"/>
      <c r="O42" s="312"/>
      <c r="P42" s="136" t="s">
        <v>131</v>
      </c>
      <c r="Q42" s="42"/>
      <c r="R42" s="342"/>
      <c r="S42" s="133" t="s">
        <v>132</v>
      </c>
      <c r="T42" s="172"/>
      <c r="U42" s="343" t="s">
        <v>239</v>
      </c>
      <c r="V42" s="173" t="s">
        <v>257</v>
      </c>
      <c r="W42" s="177"/>
      <c r="X42" s="175"/>
      <c r="AA42" s="42" t="s">
        <v>277</v>
      </c>
      <c r="AB42" s="40"/>
      <c r="AC42" s="313"/>
      <c r="AD42" s="136" t="s">
        <v>131</v>
      </c>
      <c r="AE42" s="312"/>
      <c r="AF42" s="136" t="s">
        <v>132</v>
      </c>
      <c r="AG42" s="254"/>
      <c r="AH42" s="320"/>
      <c r="AI42" s="61"/>
      <c r="AJ42" s="189"/>
    </row>
    <row r="43" spans="1:36" ht="18" customHeight="1">
      <c r="A43" s="592"/>
      <c r="B43" s="190"/>
      <c r="C43" s="191"/>
      <c r="D43" s="313"/>
      <c r="E43" s="182"/>
      <c r="F43" s="312"/>
      <c r="G43" s="183" t="s">
        <v>132</v>
      </c>
      <c r="H43" s="357"/>
      <c r="I43" s="182"/>
      <c r="J43" s="312"/>
      <c r="K43" s="105" t="s">
        <v>132</v>
      </c>
      <c r="L43" s="83"/>
      <c r="M43" s="192"/>
      <c r="N43" s="191"/>
      <c r="O43" s="312"/>
      <c r="P43" s="136"/>
      <c r="Q43" s="42"/>
      <c r="R43" s="342"/>
      <c r="S43" s="133" t="s">
        <v>132</v>
      </c>
      <c r="T43" s="172"/>
      <c r="U43" s="343" t="s">
        <v>239</v>
      </c>
      <c r="V43" s="173" t="s">
        <v>257</v>
      </c>
      <c r="W43" s="177"/>
      <c r="X43" s="175"/>
      <c r="AA43" s="193"/>
      <c r="AB43" s="191"/>
      <c r="AC43" s="313"/>
      <c r="AD43" s="136"/>
      <c r="AE43" s="312"/>
      <c r="AF43" s="136" t="s">
        <v>132</v>
      </c>
      <c r="AG43" s="252"/>
      <c r="AH43" s="321"/>
      <c r="AI43" s="73"/>
      <c r="AJ43" s="74"/>
    </row>
    <row r="44" spans="1:36" ht="16.5" customHeight="1">
      <c r="A44" s="592"/>
      <c r="B44" s="194"/>
      <c r="C44" s="147"/>
      <c r="D44" s="318"/>
      <c r="E44" s="47"/>
      <c r="F44" s="316"/>
      <c r="G44" s="195"/>
      <c r="H44" s="357"/>
      <c r="I44" s="40"/>
      <c r="J44" s="312"/>
      <c r="K44" s="105"/>
      <c r="L44" s="83"/>
      <c r="M44" s="156"/>
      <c r="N44" s="38"/>
      <c r="O44" s="312"/>
      <c r="P44" s="136"/>
      <c r="Q44" s="42"/>
      <c r="R44" s="342"/>
      <c r="S44" s="133"/>
      <c r="T44" s="172"/>
      <c r="U44" s="185"/>
      <c r="V44" s="173"/>
      <c r="W44" s="184"/>
      <c r="X44" s="175"/>
      <c r="AA44" s="42"/>
      <c r="AB44" s="40"/>
      <c r="AC44" s="42"/>
      <c r="AD44" s="136"/>
      <c r="AE44" s="312"/>
      <c r="AF44" s="136"/>
      <c r="AG44" s="262" t="s">
        <v>126</v>
      </c>
      <c r="AH44" s="316" t="s">
        <v>19</v>
      </c>
      <c r="AI44" s="196"/>
      <c r="AJ44" s="147"/>
    </row>
    <row r="45" spans="1:36" ht="16.5" customHeight="1" thickBot="1">
      <c r="A45" s="593"/>
      <c r="B45" s="194"/>
      <c r="C45" s="147"/>
      <c r="D45" s="318"/>
      <c r="E45" s="47"/>
      <c r="F45" s="316"/>
      <c r="G45" s="195"/>
      <c r="H45" s="357"/>
      <c r="I45" s="40"/>
      <c r="J45" s="312"/>
      <c r="K45" s="105"/>
      <c r="L45" s="83"/>
      <c r="M45" s="156"/>
      <c r="N45" s="38"/>
      <c r="O45" s="40"/>
      <c r="P45" s="136"/>
      <c r="Q45" s="42"/>
      <c r="R45" s="197"/>
      <c r="S45" s="198"/>
      <c r="T45" s="199"/>
      <c r="U45" s="200"/>
      <c r="V45" s="201"/>
      <c r="W45" s="202"/>
      <c r="X45" s="203"/>
      <c r="AA45" s="42"/>
      <c r="AB45" s="40"/>
      <c r="AC45" s="42"/>
      <c r="AD45" s="136"/>
      <c r="AE45" s="40"/>
      <c r="AF45" s="136"/>
      <c r="AG45" s="263"/>
      <c r="AH45" s="314"/>
      <c r="AI45" s="204"/>
      <c r="AJ45" s="74"/>
    </row>
    <row r="46" spans="1:36" ht="18" customHeight="1" thickBot="1" thickTop="1">
      <c r="A46" s="591" t="s">
        <v>278</v>
      </c>
      <c r="B46" s="135"/>
      <c r="C46" s="147"/>
      <c r="D46" s="132"/>
      <c r="E46" s="135" t="s">
        <v>136</v>
      </c>
      <c r="F46" s="47"/>
      <c r="G46" s="47"/>
      <c r="H46" s="205"/>
      <c r="I46" s="206" t="s">
        <v>279</v>
      </c>
      <c r="J46" s="40"/>
      <c r="K46" s="71"/>
      <c r="L46" s="61"/>
      <c r="M46" s="67" t="s">
        <v>280</v>
      </c>
      <c r="N46" s="68"/>
      <c r="O46" s="117" t="s">
        <v>281</v>
      </c>
      <c r="P46" s="118"/>
      <c r="Q46" s="155" t="s">
        <v>282</v>
      </c>
      <c r="R46" s="604" t="s">
        <v>283</v>
      </c>
      <c r="S46" s="207"/>
      <c r="T46" s="73" t="s">
        <v>284</v>
      </c>
      <c r="U46" s="74"/>
      <c r="V46" s="73" t="s">
        <v>285</v>
      </c>
      <c r="W46" s="74"/>
      <c r="X46" s="124" t="s">
        <v>286</v>
      </c>
      <c r="Y46" s="208" t="s">
        <v>287</v>
      </c>
      <c r="AA46" s="117" t="s">
        <v>280</v>
      </c>
      <c r="AB46" s="68"/>
      <c r="AC46" s="68"/>
      <c r="AD46" s="68"/>
      <c r="AE46" s="118"/>
      <c r="AF46" s="117" t="s">
        <v>288</v>
      </c>
      <c r="AG46" s="209"/>
      <c r="AH46" s="140" t="s">
        <v>289</v>
      </c>
      <c r="AI46" s="73"/>
      <c r="AJ46" s="74"/>
    </row>
    <row r="47" spans="1:36" ht="19.5" customHeight="1" thickTop="1">
      <c r="A47" s="592"/>
      <c r="B47" s="210" t="s">
        <v>92</v>
      </c>
      <c r="C47" s="74"/>
      <c r="D47" s="124" t="s">
        <v>77</v>
      </c>
      <c r="E47" s="211" t="s">
        <v>290</v>
      </c>
      <c r="F47" s="212"/>
      <c r="G47" s="73"/>
      <c r="H47" s="64" t="s">
        <v>362</v>
      </c>
      <c r="I47" s="213"/>
      <c r="J47" s="245" t="s">
        <v>363</v>
      </c>
      <c r="K47" s="214"/>
      <c r="L47" s="61"/>
      <c r="M47" s="156" t="s">
        <v>92</v>
      </c>
      <c r="N47" s="38"/>
      <c r="O47" s="215" t="s">
        <v>279</v>
      </c>
      <c r="P47" s="38"/>
      <c r="Q47" s="96" t="s">
        <v>292</v>
      </c>
      <c r="R47" s="605"/>
      <c r="S47" s="216"/>
      <c r="T47" s="40"/>
      <c r="U47" s="38"/>
      <c r="V47" s="40"/>
      <c r="W47" s="40"/>
      <c r="X47" s="217" t="s">
        <v>139</v>
      </c>
      <c r="Y47" s="134" t="s">
        <v>293</v>
      </c>
      <c r="AA47" s="210" t="s">
        <v>92</v>
      </c>
      <c r="AB47" s="74"/>
      <c r="AC47" s="123" t="s">
        <v>77</v>
      </c>
      <c r="AD47" s="140" t="s">
        <v>291</v>
      </c>
      <c r="AE47" s="74"/>
      <c r="AF47" s="181" t="s">
        <v>279</v>
      </c>
      <c r="AG47" s="218"/>
      <c r="AH47" s="135"/>
      <c r="AI47" s="47"/>
      <c r="AJ47" s="147"/>
    </row>
    <row r="48" spans="1:36" ht="18" customHeight="1">
      <c r="A48" s="592"/>
      <c r="B48" s="296" t="s">
        <v>294</v>
      </c>
      <c r="C48" s="358"/>
      <c r="D48" s="323">
        <v>55</v>
      </c>
      <c r="E48" s="313"/>
      <c r="F48" s="295" t="s">
        <v>295</v>
      </c>
      <c r="G48" s="312"/>
      <c r="H48" s="313">
        <v>250</v>
      </c>
      <c r="I48" s="105" t="s">
        <v>137</v>
      </c>
      <c r="J48" s="357">
        <v>250</v>
      </c>
      <c r="K48" s="105" t="s">
        <v>137</v>
      </c>
      <c r="L48" s="61"/>
      <c r="M48" s="329" t="s">
        <v>294</v>
      </c>
      <c r="N48" s="38"/>
      <c r="O48" s="312">
        <v>250</v>
      </c>
      <c r="P48" s="133" t="s">
        <v>296</v>
      </c>
      <c r="Q48" s="335">
        <v>1</v>
      </c>
      <c r="R48" s="605"/>
      <c r="S48" s="216"/>
      <c r="T48" s="40"/>
      <c r="U48" s="38"/>
      <c r="V48" s="40"/>
      <c r="W48" s="40"/>
      <c r="X48" s="217" t="s">
        <v>139</v>
      </c>
      <c r="Y48" s="134" t="s">
        <v>297</v>
      </c>
      <c r="AA48" s="610" t="s">
        <v>294</v>
      </c>
      <c r="AB48" s="611"/>
      <c r="AC48" s="323">
        <v>65</v>
      </c>
      <c r="AD48" s="313"/>
      <c r="AE48" s="295"/>
      <c r="AF48" s="313"/>
      <c r="AG48" s="324" t="s">
        <v>298</v>
      </c>
      <c r="AH48" s="56"/>
      <c r="AI48" s="61"/>
      <c r="AJ48" s="189"/>
    </row>
    <row r="49" spans="1:36" ht="18" customHeight="1">
      <c r="A49" s="592"/>
      <c r="B49" s="296" t="s">
        <v>299</v>
      </c>
      <c r="C49" s="358"/>
      <c r="D49" s="323">
        <v>50</v>
      </c>
      <c r="E49" s="313"/>
      <c r="F49" s="295" t="s">
        <v>300</v>
      </c>
      <c r="G49" s="312"/>
      <c r="H49" s="313">
        <v>30</v>
      </c>
      <c r="I49" s="105" t="s">
        <v>137</v>
      </c>
      <c r="J49" s="357">
        <v>200</v>
      </c>
      <c r="K49" s="105" t="s">
        <v>137</v>
      </c>
      <c r="L49" s="61"/>
      <c r="M49" s="329" t="s">
        <v>340</v>
      </c>
      <c r="N49" s="38"/>
      <c r="O49" s="312">
        <v>0</v>
      </c>
      <c r="P49" s="133" t="s">
        <v>296</v>
      </c>
      <c r="Q49" s="335">
        <v>0</v>
      </c>
      <c r="R49" s="605"/>
      <c r="S49" s="216"/>
      <c r="T49" s="40"/>
      <c r="U49" s="38"/>
      <c r="V49" s="40"/>
      <c r="W49" s="40"/>
      <c r="X49" s="217" t="s">
        <v>139</v>
      </c>
      <c r="Y49" s="134" t="s">
        <v>297</v>
      </c>
      <c r="AA49" s="610" t="s">
        <v>0</v>
      </c>
      <c r="AB49" s="611"/>
      <c r="AC49" s="323">
        <v>35</v>
      </c>
      <c r="AD49" s="313"/>
      <c r="AE49" s="295"/>
      <c r="AF49" s="313"/>
      <c r="AG49" s="324" t="s">
        <v>298</v>
      </c>
      <c r="AH49" s="56"/>
      <c r="AI49" s="61"/>
      <c r="AJ49" s="189"/>
    </row>
    <row r="50" spans="1:36" ht="18" customHeight="1">
      <c r="A50" s="592"/>
      <c r="B50" s="296" t="s">
        <v>301</v>
      </c>
      <c r="C50" s="358"/>
      <c r="D50" s="323">
        <v>60</v>
      </c>
      <c r="E50" s="313"/>
      <c r="F50" s="295" t="s">
        <v>302</v>
      </c>
      <c r="G50" s="312"/>
      <c r="H50" s="313">
        <v>200</v>
      </c>
      <c r="I50" s="105" t="s">
        <v>137</v>
      </c>
      <c r="J50" s="357">
        <v>0</v>
      </c>
      <c r="K50" s="105" t="s">
        <v>137</v>
      </c>
      <c r="L50" s="61"/>
      <c r="M50" s="329"/>
      <c r="N50" s="38"/>
      <c r="O50" s="40"/>
      <c r="P50" s="133" t="s">
        <v>137</v>
      </c>
      <c r="Q50" s="242" t="s">
        <v>341</v>
      </c>
      <c r="R50" s="605"/>
      <c r="S50" s="216"/>
      <c r="T50" s="40"/>
      <c r="U50" s="38"/>
      <c r="V50" s="40"/>
      <c r="W50" s="40"/>
      <c r="X50" s="217" t="s">
        <v>139</v>
      </c>
      <c r="Y50" s="134" t="s">
        <v>297</v>
      </c>
      <c r="AA50" s="98"/>
      <c r="AB50" s="38"/>
      <c r="AC50" s="57"/>
      <c r="AD50" s="42"/>
      <c r="AE50" s="75"/>
      <c r="AF50" s="42"/>
      <c r="AG50" s="133" t="s">
        <v>1</v>
      </c>
      <c r="AH50" s="56"/>
      <c r="AI50" s="61"/>
      <c r="AJ50" s="189"/>
    </row>
    <row r="51" spans="1:36" ht="18" customHeight="1">
      <c r="A51" s="592"/>
      <c r="B51" s="42"/>
      <c r="C51" s="38"/>
      <c r="D51" s="41"/>
      <c r="E51" s="42"/>
      <c r="F51" s="40"/>
      <c r="G51" s="40"/>
      <c r="H51" s="42"/>
      <c r="I51" s="105" t="s">
        <v>137</v>
      </c>
      <c r="J51" s="156"/>
      <c r="K51" s="105" t="s">
        <v>137</v>
      </c>
      <c r="L51" s="61"/>
      <c r="M51" s="360"/>
      <c r="N51" s="38"/>
      <c r="O51" s="40"/>
      <c r="P51" s="133" t="s">
        <v>137</v>
      </c>
      <c r="Q51" s="96" t="s">
        <v>171</v>
      </c>
      <c r="R51" s="605"/>
      <c r="S51" s="216"/>
      <c r="T51" s="40"/>
      <c r="U51" s="38"/>
      <c r="V51" s="40"/>
      <c r="W51" s="40"/>
      <c r="X51" s="217" t="s">
        <v>139</v>
      </c>
      <c r="Y51" s="134" t="s">
        <v>297</v>
      </c>
      <c r="AA51" s="98"/>
      <c r="AB51" s="38"/>
      <c r="AC51" s="41"/>
      <c r="AD51" s="42"/>
      <c r="AE51" s="38"/>
      <c r="AF51" s="42"/>
      <c r="AG51" s="133" t="s">
        <v>137</v>
      </c>
      <c r="AH51" s="56"/>
      <c r="AI51" s="61"/>
      <c r="AJ51" s="189"/>
    </row>
    <row r="52" spans="1:36" ht="18" customHeight="1" thickBot="1">
      <c r="A52" s="593"/>
      <c r="B52" s="42"/>
      <c r="C52" s="38"/>
      <c r="D52" s="41"/>
      <c r="E52" s="42"/>
      <c r="F52" s="40"/>
      <c r="G52" s="40"/>
      <c r="H52" s="46"/>
      <c r="I52" s="219" t="s">
        <v>137</v>
      </c>
      <c r="J52" s="156"/>
      <c r="K52" s="105" t="s">
        <v>137</v>
      </c>
      <c r="L52" s="61"/>
      <c r="M52" s="360"/>
      <c r="N52" s="38"/>
      <c r="O52" s="40"/>
      <c r="P52" s="133" t="s">
        <v>137</v>
      </c>
      <c r="Q52" s="96" t="s">
        <v>178</v>
      </c>
      <c r="R52" s="605"/>
      <c r="S52" s="216"/>
      <c r="T52" s="40"/>
      <c r="U52" s="38"/>
      <c r="V52" s="47"/>
      <c r="W52" s="47"/>
      <c r="X52" s="220" t="s">
        <v>139</v>
      </c>
      <c r="Y52" s="134" t="s">
        <v>297</v>
      </c>
      <c r="AA52" s="42"/>
      <c r="AB52" s="38"/>
      <c r="AC52" s="41"/>
      <c r="AD52" s="42"/>
      <c r="AE52" s="38"/>
      <c r="AF52" s="42"/>
      <c r="AG52" s="133" t="s">
        <v>137</v>
      </c>
      <c r="AH52" s="56"/>
      <c r="AI52" s="61"/>
      <c r="AJ52" s="189"/>
    </row>
    <row r="53" spans="1:36" ht="18" customHeight="1" thickTop="1">
      <c r="A53" s="591" t="s">
        <v>303</v>
      </c>
      <c r="B53" s="41" t="s">
        <v>304</v>
      </c>
      <c r="C53" s="42" t="s">
        <v>79</v>
      </c>
      <c r="D53" s="38"/>
      <c r="E53" s="40" t="s">
        <v>32</v>
      </c>
      <c r="F53" s="313"/>
      <c r="G53" s="40" t="s">
        <v>81</v>
      </c>
      <c r="H53" s="221" t="s">
        <v>305</v>
      </c>
      <c r="I53" s="168"/>
      <c r="J53" s="313"/>
      <c r="K53" s="71" t="s">
        <v>81</v>
      </c>
      <c r="M53" s="156" t="s">
        <v>79</v>
      </c>
      <c r="N53" s="127" t="s">
        <v>32</v>
      </c>
      <c r="O53" s="40"/>
      <c r="P53" s="133" t="s">
        <v>81</v>
      </c>
      <c r="Q53" s="96" t="s">
        <v>178</v>
      </c>
      <c r="R53" s="605"/>
      <c r="S53" s="216"/>
      <c r="T53" s="40"/>
      <c r="U53" s="38"/>
      <c r="V53" s="40"/>
      <c r="W53" s="38"/>
      <c r="X53" s="220" t="s">
        <v>139</v>
      </c>
      <c r="Y53" s="134" t="s">
        <v>297</v>
      </c>
      <c r="AA53" s="41" t="s">
        <v>304</v>
      </c>
      <c r="AB53" s="42" t="s">
        <v>79</v>
      </c>
      <c r="AC53" s="38"/>
      <c r="AD53" s="42" t="s">
        <v>306</v>
      </c>
      <c r="AE53" s="38"/>
      <c r="AF53" s="40"/>
      <c r="AG53" s="133" t="s">
        <v>81</v>
      </c>
      <c r="AH53" s="56"/>
      <c r="AI53" s="61"/>
      <c r="AJ53" s="189"/>
    </row>
    <row r="54" spans="1:36" ht="18" customHeight="1">
      <c r="A54" s="592"/>
      <c r="B54" s="132" t="s">
        <v>307</v>
      </c>
      <c r="C54" s="42" t="s">
        <v>79</v>
      </c>
      <c r="D54" s="38"/>
      <c r="E54" s="40" t="s">
        <v>32</v>
      </c>
      <c r="F54" s="313"/>
      <c r="G54" s="40" t="s">
        <v>81</v>
      </c>
      <c r="H54" s="67" t="s">
        <v>305</v>
      </c>
      <c r="I54" s="118"/>
      <c r="J54" s="313"/>
      <c r="K54" s="71" t="s">
        <v>81</v>
      </c>
      <c r="M54" s="156" t="s">
        <v>79</v>
      </c>
      <c r="N54" s="127" t="s">
        <v>32</v>
      </c>
      <c r="O54" s="40"/>
      <c r="P54" s="133" t="s">
        <v>81</v>
      </c>
      <c r="Q54" s="96" t="s">
        <v>178</v>
      </c>
      <c r="R54" s="605"/>
      <c r="S54" s="216"/>
      <c r="T54" s="40"/>
      <c r="U54" s="38"/>
      <c r="V54" s="40"/>
      <c r="W54" s="38"/>
      <c r="X54" s="220" t="s">
        <v>139</v>
      </c>
      <c r="Y54" s="134" t="s">
        <v>297</v>
      </c>
      <c r="AA54" s="132" t="s">
        <v>307</v>
      </c>
      <c r="AB54" s="42" t="s">
        <v>79</v>
      </c>
      <c r="AC54" s="38"/>
      <c r="AD54" s="42" t="s">
        <v>306</v>
      </c>
      <c r="AE54" s="38"/>
      <c r="AF54" s="40"/>
      <c r="AG54" s="133" t="s">
        <v>81</v>
      </c>
      <c r="AH54" s="56"/>
      <c r="AI54" s="61"/>
      <c r="AJ54" s="189"/>
    </row>
    <row r="55" spans="1:36" ht="18" customHeight="1" thickBot="1">
      <c r="A55" s="593"/>
      <c r="B55" s="123"/>
      <c r="C55" s="42" t="s">
        <v>80</v>
      </c>
      <c r="D55" s="38"/>
      <c r="E55" s="41" t="s">
        <v>32</v>
      </c>
      <c r="F55" s="312">
        <v>24</v>
      </c>
      <c r="G55" s="40" t="s">
        <v>81</v>
      </c>
      <c r="H55" s="222" t="s">
        <v>305</v>
      </c>
      <c r="I55" s="223"/>
      <c r="J55" s="359">
        <v>48</v>
      </c>
      <c r="K55" s="224" t="s">
        <v>81</v>
      </c>
      <c r="M55" s="225" t="s">
        <v>80</v>
      </c>
      <c r="N55" s="226" t="s">
        <v>32</v>
      </c>
      <c r="O55" s="344">
        <v>24</v>
      </c>
      <c r="P55" s="198" t="s">
        <v>81</v>
      </c>
      <c r="Q55" s="339">
        <v>0.5</v>
      </c>
      <c r="R55" s="606"/>
      <c r="S55" s="227"/>
      <c r="T55" s="228"/>
      <c r="U55" s="229"/>
      <c r="V55" s="228"/>
      <c r="W55" s="229"/>
      <c r="X55" s="230" t="s">
        <v>139</v>
      </c>
      <c r="Y55" s="231" t="s">
        <v>297</v>
      </c>
      <c r="AA55" s="123"/>
      <c r="AB55" s="42" t="s">
        <v>80</v>
      </c>
      <c r="AC55" s="38"/>
      <c r="AD55" s="42" t="s">
        <v>306</v>
      </c>
      <c r="AE55" s="38"/>
      <c r="AF55" s="40"/>
      <c r="AG55" s="324" t="s">
        <v>308</v>
      </c>
      <c r="AH55" s="140"/>
      <c r="AI55" s="73"/>
      <c r="AJ55" s="74"/>
    </row>
    <row r="56" spans="2:28" ht="19.5" customHeight="1" thickTop="1">
      <c r="B56" s="264" t="s">
        <v>342</v>
      </c>
      <c r="N56" s="265" t="s">
        <v>347</v>
      </c>
      <c r="AB56" s="37" t="s">
        <v>309</v>
      </c>
    </row>
    <row r="57" ht="18.75" customHeight="1">
      <c r="B57" s="266" t="s">
        <v>346</v>
      </c>
    </row>
  </sheetData>
  <sheetProtection/>
  <mergeCells count="70">
    <mergeCell ref="U18:V18"/>
    <mergeCell ref="U19:V19"/>
    <mergeCell ref="AA48:AB48"/>
    <mergeCell ref="AA49:AB49"/>
    <mergeCell ref="M17:M18"/>
    <mergeCell ref="M19:M20"/>
    <mergeCell ref="S17:T17"/>
    <mergeCell ref="U17:V17"/>
    <mergeCell ref="S18:T18"/>
    <mergeCell ref="V30:X30"/>
    <mergeCell ref="B7:C7"/>
    <mergeCell ref="B8:C8"/>
    <mergeCell ref="M7:N7"/>
    <mergeCell ref="M8:N8"/>
    <mergeCell ref="F8:G8"/>
    <mergeCell ref="R14:S14"/>
    <mergeCell ref="F11:G11"/>
    <mergeCell ref="F10:G10"/>
    <mergeCell ref="F12:G12"/>
    <mergeCell ref="V14:W14"/>
    <mergeCell ref="F9:G9"/>
    <mergeCell ref="J15:K15"/>
    <mergeCell ref="R15:S15"/>
    <mergeCell ref="A53:A55"/>
    <mergeCell ref="R46:R55"/>
    <mergeCell ref="A5:A15"/>
    <mergeCell ref="A16:A21"/>
    <mergeCell ref="A22:A29"/>
    <mergeCell ref="A30:A45"/>
    <mergeCell ref="S19:T19"/>
    <mergeCell ref="R16:R29"/>
    <mergeCell ref="F7:G7"/>
    <mergeCell ref="J10:K10"/>
    <mergeCell ref="V8:W8"/>
    <mergeCell ref="R7:S7"/>
    <mergeCell ref="R8:S8"/>
    <mergeCell ref="J11:K11"/>
    <mergeCell ref="J8:K8"/>
    <mergeCell ref="J9:K9"/>
    <mergeCell ref="A46:A52"/>
    <mergeCell ref="F13:G13"/>
    <mergeCell ref="F14:G14"/>
    <mergeCell ref="F15:G15"/>
    <mergeCell ref="B17:B18"/>
    <mergeCell ref="B19:B20"/>
    <mergeCell ref="AA3:AJ3"/>
    <mergeCell ref="AB4:AF4"/>
    <mergeCell ref="AB5:AC5"/>
    <mergeCell ref="X1:Y1"/>
    <mergeCell ref="AC1:AD1"/>
    <mergeCell ref="J12:K12"/>
    <mergeCell ref="AE11:AF11"/>
    <mergeCell ref="AE12:AF12"/>
    <mergeCell ref="AE7:AF7"/>
    <mergeCell ref="AD5:AF5"/>
    <mergeCell ref="M1:P1"/>
    <mergeCell ref="Q1:S1"/>
    <mergeCell ref="V1:W1"/>
    <mergeCell ref="N4:T4"/>
    <mergeCell ref="V7:W7"/>
    <mergeCell ref="D4:K4"/>
    <mergeCell ref="J7:K7"/>
    <mergeCell ref="AE15:AF15"/>
    <mergeCell ref="AA6:AB6"/>
    <mergeCell ref="AE9:AF9"/>
    <mergeCell ref="AE8:AF8"/>
    <mergeCell ref="AE10:AF10"/>
    <mergeCell ref="AE14:AF14"/>
    <mergeCell ref="AE13:AF13"/>
    <mergeCell ref="AA12:AB12"/>
  </mergeCells>
  <printOptions/>
  <pageMargins left="0.71" right="0.26" top="0.65" bottom="0.36" header="0.41" footer="0.26"/>
  <pageSetup horizontalDpi="300" verticalDpi="300" orientation="landscape" paperSize="8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菊地　智</dc:creator>
  <cp:keywords/>
  <dc:description/>
  <cp:lastModifiedBy>小谷部　哲</cp:lastModifiedBy>
  <cp:lastPrinted>2018-05-14T09:38:22Z</cp:lastPrinted>
  <dcterms:created xsi:type="dcterms:W3CDTF">2003-07-08T02:43:33Z</dcterms:created>
  <dcterms:modified xsi:type="dcterms:W3CDTF">2021-03-29T01:36:34Z</dcterms:modified>
  <cp:category/>
  <cp:version/>
  <cp:contentType/>
  <cp:contentStatus/>
</cp:coreProperties>
</file>