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31.10.192\07_share$\02_staff\下水道用\00下水道共通\経営比較分析表\R04\03提出\"/>
    </mc:Choice>
  </mc:AlternateContent>
  <xr:revisionPtr revIDLastSave="0" documentId="13_ncr:1_{3DC8E360-B6F3-4A09-AC95-86F20A7DDBCD}" xr6:coauthVersionLast="36" xr6:coauthVersionMax="36" xr10:uidLastSave="{00000000-0000-0000-0000-000000000000}"/>
  <workbookProtection workbookAlgorithmName="SHA-512" workbookHashValue="gkoZTqgTILy1FKZIEppfIkWZG+0yiBl5roskyehdojrkRlfQHcFm6QKwU4nvcxj4zburozd/D38uCZNhpIqGGA==" workbookSaltValue="mj9HRTdN3oXImrmiE34m3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10" i="4"/>
  <c r="I10"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<sst xmlns="http://schemas.openxmlformats.org/spreadsheetml/2006/main" count="236" uniqueCount="121">
  <si>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</si>
  <si>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</si>
  <si>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</si>
  <si>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</si>
  <si>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</si>
  <si>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</si>
  <si>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</si>
  <si>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</si>
  <si>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</si>
  <si>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</si>
  <si>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</si>
  <si>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</si>
  <si>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</si>
  <si>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</si>
  <si>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</si>
  <si>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</si>
  <si>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</si>
  <si>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</si>
  <si>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</si>
  <si>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</si>
  <si>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</si>
  <si>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</si>
  <si>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</si>
  <si>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</si>
  <si>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</si>
  <si>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</si>
  <si>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</si>
  <si>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</si>
  <si>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</si>
  <si>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</si>
  <si>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</si>
  <si>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</si>
  <si>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</si>
  <si>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</si>
  <si>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</si>
  <si>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</si>
  <si>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</si>
  <si>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</si>
  <si>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</si>
  <si>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</si>
  <si>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</si>
  <si>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</si>
  <si>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</si>
  <si>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</si>
  <si>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</si>
  <si>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</si>
  <si>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</si>
  <si>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</si>
  <si>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</si>
  <si>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</si>
  <si>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</si>
  <si>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</si>
  <si>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</si>
  <si>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</si>
  <si>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</si>
  <si>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</si>
  <si>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</si>
  <si>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</si>
  <si>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</si>
  <si>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</si>
  <si>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</si>
  <si>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</si>
  <si>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</si>
  <si>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</si>
  <si>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</si>
  <si>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</si>
  <si>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</si>
  <si>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</si>
  <si>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</si>
  <si>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</si>
  <si>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</si>
  <si>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</si>
  <si>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</si>
  <si>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</si>
  <si>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</si>
  <si>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</si>
  <si>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</si>
  <si>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</si>
  <si>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</si>
  <si>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</si>
  <si>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</si>
  <si>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</si>
  <si>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</si>
  <si>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</si>
  <si>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</si>
  <si>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</si>
  <si>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</si>
  <si>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</si>
  <si>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</si>
  <si>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</si>
  <si>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</si>
  <si>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</si>
  <si>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</si>
  <si>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</si>
  <si>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</si>
  <si>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</si>
  <si>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</si>
  <si>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</si>
  <si>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</si>
  <si>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</si>
  <si>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</si>
  <si>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</si>
  <si>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</si>
  <si>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</si>
  <si>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</si>
  <si>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</si>
  <si>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</si>
  <si>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</si>
  <si>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</si>
  <si>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</si>
  <si>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</si>
  <si>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</si>
  <si>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</si>
  <si>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</si>
  <si>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</si>
  <si>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</si>
  <si>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</si>
  <si>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</si>
  <si>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本事業については、公共下水道事業と同様に、人口減少に伴う使用料収入の減少など、経営環境の悪化が想定されるところであるが、将来的には更新のための長寿命化の対応が必要となる。
　将来的な負担を少なくするために、農業集落排水の処理区との統合による維持管理費の削減を図るほか、計画的・効率的な更新の手法を検討していく。
　</t>
    <rPh sb="1" eb="2">
      <t>ホン</t>
    </rPh>
    <rPh sb="2" eb="4">
      <t>ジギョウ</t>
    </rPh>
    <rPh sb="61" eb="64">
      <t>ショウライテキ</t>
    </rPh>
    <rPh sb="66" eb="68">
      <t>コウシン</t>
    </rPh>
    <rPh sb="72" eb="76">
      <t>チョウジュミョウカ</t>
    </rPh>
    <rPh sb="77" eb="79">
      <t>タイオウ</t>
    </rPh>
    <rPh sb="80" eb="82">
      <t>ヒツヨウ</t>
    </rPh>
    <rPh sb="88" eb="90">
      <t>ショウライ</t>
    </rPh>
    <rPh sb="90" eb="91">
      <t>テキ</t>
    </rPh>
    <rPh sb="92" eb="94">
      <t>フタン</t>
    </rPh>
    <rPh sb="95" eb="96">
      <t>スク</t>
    </rPh>
    <rPh sb="104" eb="106">
      <t>ノウギョウ</t>
    </rPh>
    <rPh sb="106" eb="108">
      <t>シュウラク</t>
    </rPh>
    <rPh sb="108" eb="110">
      <t>ハイスイ</t>
    </rPh>
    <rPh sb="111" eb="113">
      <t>ショリ</t>
    </rPh>
    <rPh sb="113" eb="114">
      <t>ク</t>
    </rPh>
    <rPh sb="116" eb="118">
      <t>トウゴウ</t>
    </rPh>
    <rPh sb="121" eb="123">
      <t>イジ</t>
    </rPh>
    <rPh sb="123" eb="126">
      <t>カンリヒ</t>
    </rPh>
    <rPh sb="127" eb="129">
      <t>サクゲン</t>
    </rPh>
    <rPh sb="130" eb="131">
      <t>ハカ</t>
    </rPh>
    <rPh sb="135" eb="138">
      <t>ケイカクテキ</t>
    </rPh>
    <rPh sb="139" eb="142">
      <t>コウリツテキ</t>
    </rPh>
    <rPh sb="143" eb="145">
      <t>コウシン</t>
    </rPh>
    <rPh sb="146" eb="148">
      <t>シュホウ</t>
    </rPh>
    <rPh sb="149" eb="151">
      <t>ケントウ</t>
    </rPh>
    <phoneticPr fontId="4"/>
  </si>
  <si>
    <t>　本事業は、平成7年3月より供用を開始し、現在27年目を迎えている。
　近年では、年々不明水の流入も増加しているところであり、令和３年度は特に不明水が流入している管渠の改築工事を実施した。
　近年では、年々不明水の流入も増えているところであり、将来を見据えた計画的な更新を実施していく。
　</t>
    <rPh sb="1" eb="2">
      <t>ホン</t>
    </rPh>
    <rPh sb="2" eb="4">
      <t>ジギョウ</t>
    </rPh>
    <rPh sb="6" eb="8">
      <t>ヘイセイ</t>
    </rPh>
    <rPh sb="9" eb="10">
      <t>ネン</t>
    </rPh>
    <rPh sb="11" eb="12">
      <t>ガツ</t>
    </rPh>
    <rPh sb="14" eb="16">
      <t>キョウヨウ</t>
    </rPh>
    <rPh sb="17" eb="19">
      <t>カイシ</t>
    </rPh>
    <rPh sb="21" eb="23">
      <t>ゲンザイ</t>
    </rPh>
    <rPh sb="25" eb="27">
      <t>ネンメ</t>
    </rPh>
    <rPh sb="28" eb="29">
      <t>ムカ</t>
    </rPh>
    <rPh sb="36" eb="38">
      <t>キンネン</t>
    </rPh>
    <rPh sb="41" eb="43">
      <t>ネンネン</t>
    </rPh>
    <rPh sb="43" eb="45">
      <t>フメイ</t>
    </rPh>
    <rPh sb="45" eb="46">
      <t>スイ</t>
    </rPh>
    <rPh sb="47" eb="49">
      <t>リュウニュウ</t>
    </rPh>
    <rPh sb="50" eb="52">
      <t>ゾウカ</t>
    </rPh>
    <rPh sb="63" eb="65">
      <t>レイワ</t>
    </rPh>
    <rPh sb="66" eb="68">
      <t>ネンド</t>
    </rPh>
    <rPh sb="69" eb="70">
      <t>トク</t>
    </rPh>
    <rPh sb="71" eb="73">
      <t>フメイ</t>
    </rPh>
    <rPh sb="73" eb="74">
      <t>スイ</t>
    </rPh>
    <rPh sb="75" eb="77">
      <t>リュウニュウ</t>
    </rPh>
    <rPh sb="81" eb="83">
      <t>カンキョ</t>
    </rPh>
    <rPh sb="84" eb="86">
      <t>カイチク</t>
    </rPh>
    <rPh sb="86" eb="88">
      <t>コウジ</t>
    </rPh>
    <rPh sb="89" eb="91">
      <t>ジッシ</t>
    </rPh>
    <rPh sb="96" eb="98">
      <t>キンネン</t>
    </rPh>
    <rPh sb="101" eb="103">
      <t>ネンネン</t>
    </rPh>
    <rPh sb="103" eb="105">
      <t>フメイ</t>
    </rPh>
    <rPh sb="105" eb="106">
      <t>スイ</t>
    </rPh>
    <rPh sb="107" eb="109">
      <t>リュウニュウ</t>
    </rPh>
    <rPh sb="110" eb="111">
      <t>フ</t>
    </rPh>
    <rPh sb="122" eb="124">
      <t>ショウライ</t>
    </rPh>
    <rPh sb="125" eb="127">
      <t>ミス</t>
    </rPh>
    <rPh sb="129" eb="132">
      <t>ケイカクテキ</t>
    </rPh>
    <rPh sb="133" eb="135">
      <t>コウシン</t>
    </rPh>
    <rPh sb="136" eb="138">
      <t>ジッシ</t>
    </rPh>
    <phoneticPr fontId="4"/>
  </si>
  <si>
    <t>　①収益的収支比率については、地方公営企業法適用に関する委託業務を収益的支出に計上しているため、100％を下回る値となったが、地方債を活用しているため実質的には収支均衡を保っている。⑤経費回収率についても同様に、法適用に関する委託業務費が汚水処理費に算入したため100％を下回る数値となった。
　④企業債残高対事業規模比率は、類似団体と比較して低い値で推移している。
　地方債について、事業開始当初に借入れた分の償還は順調に進んでいるが、現在、維持管理費等の削減を図るため、特定環境保全公共下水道と町内に2箇所ある農業集落排水の処理区を統合するための取組を実施しており、新たな地方債も発行しているため、さらに計画な財政運営を行っていきたい。
　⑥汚水処理原価については、動力費の高騰や法適用に関する委託業務の実施により汚水処理費が増加したため、汚水処理原価も増となった。有収水量については、近年はほぼ横ばいで推移している。
　⑦施設利用率は、類似団体と比較すると高い値で推移している。上述のとおり、農業集落排水の処理区が特定環境保全公共下水道に統合し汚水処理水量が増えることから、今後、施設利用率は増となる。
　</t>
    <rPh sb="2" eb="5">
      <t>シュウエキテキ</t>
    </rPh>
    <rPh sb="5" eb="7">
      <t>シュウシ</t>
    </rPh>
    <rPh sb="7" eb="9">
      <t>ヒリツ</t>
    </rPh>
    <rPh sb="15" eb="17">
      <t>チホウ</t>
    </rPh>
    <rPh sb="17" eb="19">
      <t>コウエイ</t>
    </rPh>
    <rPh sb="19" eb="21">
      <t>キギョウ</t>
    </rPh>
    <rPh sb="21" eb="22">
      <t>ホウ</t>
    </rPh>
    <rPh sb="22" eb="24">
      <t>テキヨウ</t>
    </rPh>
    <rPh sb="25" eb="26">
      <t>カン</t>
    </rPh>
    <rPh sb="28" eb="30">
      <t>イタク</t>
    </rPh>
    <rPh sb="30" eb="32">
      <t>ギョウム</t>
    </rPh>
    <rPh sb="33" eb="36">
      <t>シュウエキテキ</t>
    </rPh>
    <rPh sb="36" eb="38">
      <t>シシュツ</t>
    </rPh>
    <rPh sb="39" eb="41">
      <t>ケイジョウ</t>
    </rPh>
    <rPh sb="53" eb="55">
      <t>シタマワ</t>
    </rPh>
    <rPh sb="63" eb="66">
      <t>チホウサイ</t>
    </rPh>
    <rPh sb="67" eb="69">
      <t>カツヨウ</t>
    </rPh>
    <rPh sb="75" eb="78">
      <t>ジッシツテキ</t>
    </rPh>
    <rPh sb="80" eb="82">
      <t>シュウシ</t>
    </rPh>
    <rPh sb="82" eb="84">
      <t>キンコウ</t>
    </rPh>
    <rPh sb="85" eb="86">
      <t>タモ</t>
    </rPh>
    <rPh sb="92" eb="94">
      <t>ケイヒ</t>
    </rPh>
    <rPh sb="94" eb="96">
      <t>カイシュウ</t>
    </rPh>
    <rPh sb="96" eb="97">
      <t>リツ</t>
    </rPh>
    <rPh sb="102" eb="104">
      <t>ドウヨウ</t>
    </rPh>
    <rPh sb="106" eb="109">
      <t>ホウテキヨウ</t>
    </rPh>
    <rPh sb="110" eb="111">
      <t>カン</t>
    </rPh>
    <rPh sb="113" eb="115">
      <t>イタク</t>
    </rPh>
    <rPh sb="115" eb="117">
      <t>ギョウム</t>
    </rPh>
    <rPh sb="117" eb="118">
      <t>ヒ</t>
    </rPh>
    <rPh sb="119" eb="121">
      <t>オスイ</t>
    </rPh>
    <rPh sb="121" eb="123">
      <t>ショリ</t>
    </rPh>
    <rPh sb="123" eb="124">
      <t>ヒ</t>
    </rPh>
    <rPh sb="125" eb="127">
      <t>サンニュウ</t>
    </rPh>
    <rPh sb="136" eb="138">
      <t>シタマワ</t>
    </rPh>
    <rPh sb="139" eb="141">
      <t>スウチ</t>
    </rPh>
    <rPh sb="149" eb="151">
      <t>キギョウ</t>
    </rPh>
    <rPh sb="151" eb="152">
      <t>サイ</t>
    </rPh>
    <rPh sb="152" eb="154">
      <t>ザンダカ</t>
    </rPh>
    <rPh sb="154" eb="155">
      <t>タイ</t>
    </rPh>
    <rPh sb="155" eb="157">
      <t>ジギョウ</t>
    </rPh>
    <rPh sb="157" eb="159">
      <t>キボ</t>
    </rPh>
    <rPh sb="159" eb="161">
      <t>ヒリツ</t>
    </rPh>
    <rPh sb="163" eb="165">
      <t>ルイジ</t>
    </rPh>
    <rPh sb="165" eb="167">
      <t>ダンタイ</t>
    </rPh>
    <rPh sb="168" eb="170">
      <t>ヒカク</t>
    </rPh>
    <rPh sb="172" eb="173">
      <t>ヒク</t>
    </rPh>
    <rPh sb="174" eb="175">
      <t>アタイ</t>
    </rPh>
    <rPh sb="176" eb="178">
      <t>スイイ</t>
    </rPh>
    <rPh sb="185" eb="188">
      <t>チホウサイ</t>
    </rPh>
    <rPh sb="212" eb="213">
      <t>スス</t>
    </rPh>
    <rPh sb="219" eb="221">
      <t>ゲンザイ</t>
    </rPh>
    <rPh sb="222" eb="224">
      <t>イジ</t>
    </rPh>
    <rPh sb="224" eb="227">
      <t>カンリヒ</t>
    </rPh>
    <rPh sb="227" eb="228">
      <t>ナド</t>
    </rPh>
    <rPh sb="229" eb="231">
      <t>サクゲン</t>
    </rPh>
    <rPh sb="232" eb="233">
      <t>ハカ</t>
    </rPh>
    <rPh sb="237" eb="239">
      <t>トクテイ</t>
    </rPh>
    <rPh sb="239" eb="241">
      <t>カンキョウ</t>
    </rPh>
    <rPh sb="241" eb="243">
      <t>ホゼン</t>
    </rPh>
    <rPh sb="243" eb="245">
      <t>コウキョウ</t>
    </rPh>
    <rPh sb="245" eb="248">
      <t>ゲスイドウ</t>
    </rPh>
    <rPh sb="249" eb="251">
      <t>チョウナイ</t>
    </rPh>
    <rPh sb="253" eb="255">
      <t>カショ</t>
    </rPh>
    <rPh sb="257" eb="259">
      <t>ノウギョウ</t>
    </rPh>
    <rPh sb="259" eb="261">
      <t>シュウラク</t>
    </rPh>
    <rPh sb="261" eb="263">
      <t>ハイスイ</t>
    </rPh>
    <rPh sb="264" eb="266">
      <t>ショリ</t>
    </rPh>
    <rPh sb="266" eb="267">
      <t>ク</t>
    </rPh>
    <rPh sb="268" eb="270">
      <t>トウゴウ</t>
    </rPh>
    <rPh sb="275" eb="277">
      <t>トリクミ</t>
    </rPh>
    <rPh sb="278" eb="280">
      <t>ジッシ</t>
    </rPh>
    <rPh sb="285" eb="286">
      <t>アラ</t>
    </rPh>
    <rPh sb="288" eb="291">
      <t>チホウサイ</t>
    </rPh>
    <rPh sb="292" eb="294">
      <t>ハッコウ</t>
    </rPh>
    <rPh sb="304" eb="306">
      <t>ケイカク</t>
    </rPh>
    <rPh sb="307" eb="309">
      <t>ザイセイ</t>
    </rPh>
    <rPh sb="309" eb="311">
      <t>ウンエイ</t>
    </rPh>
    <rPh sb="312" eb="313">
      <t>オコナ</t>
    </rPh>
    <rPh sb="323" eb="325">
      <t>オスイ</t>
    </rPh>
    <rPh sb="325" eb="327">
      <t>ショリ</t>
    </rPh>
    <rPh sb="327" eb="329">
      <t>ゲンカ</t>
    </rPh>
    <rPh sb="335" eb="337">
      <t>ドウリョク</t>
    </rPh>
    <rPh sb="337" eb="338">
      <t>ヒ</t>
    </rPh>
    <rPh sb="339" eb="341">
      <t>コウトウ</t>
    </rPh>
    <rPh sb="342" eb="345">
      <t>ホウテキヨウ</t>
    </rPh>
    <rPh sb="346" eb="347">
      <t>カン</t>
    </rPh>
    <rPh sb="349" eb="351">
      <t>イタク</t>
    </rPh>
    <rPh sb="351" eb="353">
      <t>ギョウム</t>
    </rPh>
    <rPh sb="354" eb="356">
      <t>ジッシ</t>
    </rPh>
    <rPh sb="359" eb="361">
      <t>オスイ</t>
    </rPh>
    <rPh sb="361" eb="363">
      <t>ショリ</t>
    </rPh>
    <rPh sb="363" eb="364">
      <t>ヒ</t>
    </rPh>
    <rPh sb="365" eb="367">
      <t>ゾウカ</t>
    </rPh>
    <rPh sb="372" eb="374">
      <t>オスイ</t>
    </rPh>
    <rPh sb="374" eb="376">
      <t>ショリ</t>
    </rPh>
    <rPh sb="376" eb="378">
      <t>ゲンカ</t>
    </rPh>
    <rPh sb="379" eb="380">
      <t>ゾウ</t>
    </rPh>
    <rPh sb="385" eb="387">
      <t>ユウシュウ</t>
    </rPh>
    <rPh sb="387" eb="389">
      <t>スイリョウ</t>
    </rPh>
    <rPh sb="395" eb="397">
      <t>キンネン</t>
    </rPh>
    <rPh sb="400" eb="401">
      <t>ヨコ</t>
    </rPh>
    <rPh sb="404" eb="406">
      <t>スイイ</t>
    </rPh>
    <rPh sb="414" eb="416">
      <t>シセツ</t>
    </rPh>
    <rPh sb="416" eb="418">
      <t>リヨウ</t>
    </rPh>
    <rPh sb="418" eb="419">
      <t>リツ</t>
    </rPh>
    <rPh sb="421" eb="423">
      <t>ルイジ</t>
    </rPh>
    <rPh sb="423" eb="425">
      <t>ダンタイ</t>
    </rPh>
    <rPh sb="426" eb="428">
      <t>ヒカク</t>
    </rPh>
    <rPh sb="431" eb="432">
      <t>タカ</t>
    </rPh>
    <rPh sb="433" eb="434">
      <t>アタイ</t>
    </rPh>
    <rPh sb="435" eb="437">
      <t>スイイ</t>
    </rPh>
    <rPh sb="442" eb="444">
      <t>ジョウジュツ</t>
    </rPh>
    <rPh sb="449" eb="451">
      <t>ノウギョウ</t>
    </rPh>
    <rPh sb="451" eb="453">
      <t>シュウラク</t>
    </rPh>
    <rPh sb="453" eb="455">
      <t>ハイスイ</t>
    </rPh>
    <rPh sb="456" eb="458">
      <t>ショリ</t>
    </rPh>
    <rPh sb="458" eb="459">
      <t>ク</t>
    </rPh>
    <rPh sb="460" eb="462">
      <t>トクテイ</t>
    </rPh>
    <rPh sb="462" eb="464">
      <t>カンキョウ</t>
    </rPh>
    <rPh sb="464" eb="466">
      <t>ホゼン</t>
    </rPh>
    <rPh sb="466" eb="468">
      <t>コウキョウ</t>
    </rPh>
    <rPh sb="468" eb="471">
      <t>ゲスイドウ</t>
    </rPh>
    <rPh sb="472" eb="474">
      <t>トウゴウ</t>
    </rPh>
    <rPh sb="475" eb="477">
      <t>オスイ</t>
    </rPh>
    <rPh sb="477" eb="479">
      <t>ショリ</t>
    </rPh>
    <rPh sb="479" eb="481">
      <t>スイリョウ</t>
    </rPh>
    <rPh sb="482" eb="483">
      <t>フ</t>
    </rPh>
    <rPh sb="490" eb="492">
      <t>コンゴ</t>
    </rPh>
    <rPh sb="493" eb="495">
      <t>シセツ</t>
    </rPh>
    <rPh sb="495" eb="497">
      <t>リヨウ</t>
    </rPh>
    <rPh sb="497" eb="498">
      <t>リツ</t>
    </rPh>
    <rPh sb="499" eb="500">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</si>
</sst>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1.29</c:v>
                </c:pt>
              </c:numCache>
            </c:numRef>
          </c:val>
          <c:extLst>
            <c:ext xmlns:c16="http://schemas.microsoft.com/office/drawing/2014/chart" uri="{C3380CC4-5D6E-409C-BE32-E72D297353CC}">
              <c16:uniqueId val="{00000000-EF55-438A-8236-1F42BA4952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EF55-438A-8236-1F42BA4952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51.04</c:v>
                </c:pt>
                <c:pt idx="1">
                  <c:v>48.69</c:v>
                </c:pt>
                <c:pt idx="2">
                  <c:v>47.94</c:v>
                </c:pt>
                <c:pt idx="3">
                  <c:v>49.56</c:v>
                </c:pt>
                <c:pt idx="4">
                  <c:v>50.91</c:v>
                </c:pt>
              </c:numCache>
            </c:numRef>
          </c:val>
          <c:extLst>
            <c:ext xmlns:c16="http://schemas.microsoft.com/office/drawing/2014/chart" uri="{C3380CC4-5D6E-409C-BE32-E72D297353CC}">
              <c16:uniqueId val="{00000000-2C6C-4BA9-A285-582B23E86E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2C6C-4BA9-A285-582B23E86E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82.42</c:v>
                </c:pt>
                <c:pt idx="1">
                  <c:v>83.69</c:v>
                </c:pt>
                <c:pt idx="2">
                  <c:v>83.66</c:v>
                </c:pt>
                <c:pt idx="3">
                  <c:v>84.37</c:v>
                </c:pt>
                <c:pt idx="4">
                  <c:v>85.42</c:v>
                </c:pt>
              </c:numCache>
            </c:numRef>
          </c:val>
          <c:extLst>
            <c:ext xmlns:c16="http://schemas.microsoft.com/office/drawing/2014/chart" uri="{C3380CC4-5D6E-409C-BE32-E72D297353CC}">
              <c16:uniqueId val="{00000000-684C-4938-97CE-39BCC4068D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684C-4938-97CE-39BCC4068D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97.04</c:v>
                </c:pt>
              </c:numCache>
            </c:numRef>
          </c:val>
          <c:extLst>
            <c:ext xmlns:c16="http://schemas.microsoft.com/office/drawing/2014/chart" uri="{C3380CC4-5D6E-409C-BE32-E72D297353CC}">
              <c16:uniqueId val="{00000000-A39B-4FFD-AE20-0B11D39CB7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B-4FFD-AE20-0B11D39CB7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D9-4146-ACF7-EF2A87DE51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D9-4146-ACF7-EF2A87DE51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64-4C12-BD16-1F71BC57FE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4-4C12-BD16-1F71BC57FE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E2-4C7B-AFDD-A079F21E72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2-4C7B-AFDD-A079F21E72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F6-464E-B27A-2F530F0FF7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F6-464E-B27A-2F530F0FF7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346.9</c:v>
                </c:pt>
                <c:pt idx="1">
                  <c:v>230.14</c:v>
                </c:pt>
                <c:pt idx="2">
                  <c:v>169.57</c:v>
                </c:pt>
                <c:pt idx="3">
                  <c:v>166.22</c:v>
                </c:pt>
                <c:pt idx="4">
                  <c:v>167.41</c:v>
                </c:pt>
              </c:numCache>
            </c:numRef>
          </c:val>
          <c:extLst>
            <c:ext xmlns:c16="http://schemas.microsoft.com/office/drawing/2014/chart" uri="{C3380CC4-5D6E-409C-BE32-E72D297353CC}">
              <c16:uniqueId val="{00000000-B2E3-41FE-B2A2-E66BFB765E8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B2E3-41FE-B2A2-E66BFB765E8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91.55</c:v>
                </c:pt>
              </c:numCache>
            </c:numRef>
          </c:val>
          <c:extLst>
            <c:ext xmlns:c16="http://schemas.microsoft.com/office/drawing/2014/chart" uri="{C3380CC4-5D6E-409C-BE32-E72D297353CC}">
              <c16:uniqueId val="{00000000-FE09-42C7-9E79-B88745E70A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E09-42C7-9E79-B88745E70A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180.66</c:v>
                </c:pt>
                <c:pt idx="1">
                  <c:v>181.07</c:v>
                </c:pt>
                <c:pt idx="2">
                  <c:v>183.98</c:v>
                </c:pt>
                <c:pt idx="3">
                  <c:v>178.64</c:v>
                </c:pt>
                <c:pt idx="4">
                  <c:v>201.94</c:v>
                </c:pt>
              </c:numCache>
            </c:numRef>
          </c:val>
          <c:extLst>
            <c:ext xmlns:c16="http://schemas.microsoft.com/office/drawing/2014/chart" uri="{C3380CC4-5D6E-409C-BE32-E72D297353CC}">
              <c16:uniqueId val="{00000000-B066-4214-83E1-2FFC27681B8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066-4214-83E1-2FFC27681B8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0" zoomScaleNormal="100"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白鷹町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13005</v>
      </c>
      <c r="AM8" s="45"/>
      <c r="AN8" s="45"/>
      <c r="AO8" s="45"/>
      <c r="AP8" s="45"/>
      <c r="AQ8" s="45"/>
      <c r="AR8" s="45"/>
      <c r="AS8" s="45"/>
      <c r="AT8" s="46">
        <f>データ!T6</f>
        <v>157.71</v>
      </c>
      <c r="AU8" s="46"/>
      <c r="AV8" s="46"/>
      <c r="AW8" s="46"/>
      <c r="AX8" s="46"/>
      <c r="AY8" s="46"/>
      <c r="AZ8" s="46"/>
      <c r="BA8" s="46"/>
      <c r="BB8" s="46">
        <f>データ!U6</f>
        <v>82.46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18.68</v>
      </c>
      <c r="Q10" s="46"/>
      <c r="R10" s="46"/>
      <c r="S10" s="46"/>
      <c r="T10" s="46"/>
      <c r="U10" s="46"/>
      <c r="V10" s="46"/>
      <c r="W10" s="46">
        <f>データ!Q6</f>
        <v>71.81</v>
      </c>
      <c r="X10" s="46"/>
      <c r="Y10" s="46"/>
      <c r="Z10" s="46"/>
      <c r="AA10" s="46"/>
      <c r="AB10" s="46"/>
      <c r="AC10" s="46"/>
      <c r="AD10" s="45">
        <f>データ!R6</f>
        <v>3520</v>
      </c>
      <c r="AE10" s="45"/>
      <c r="AF10" s="45"/>
      <c r="AG10" s="45"/>
      <c r="AH10" s="45"/>
      <c r="AI10" s="45"/>
      <c r="AJ10" s="45"/>
      <c r="AK10" s="2"/>
      <c r="AL10" s="45">
        <f>データ!V6</f>
        <v>2414</v>
      </c>
      <c r="AM10" s="45"/>
      <c r="AN10" s="45"/>
      <c r="AO10" s="45"/>
      <c r="AP10" s="45"/>
      <c r="AQ10" s="45"/>
      <c r="AR10" s="45"/>
      <c r="AS10" s="45"/>
      <c r="AT10" s="46">
        <f>データ!W6</f>
        <v>1.29</v>
      </c>
      <c r="AU10" s="46"/>
      <c r="AV10" s="46"/>
      <c r="AW10" s="46"/>
      <c r="AX10" s="46"/>
      <c r="AY10" s="46"/>
      <c r="AZ10" s="46"/>
      <c r="BA10" s="46"/>
      <c r="BB10" s="46">
        <f>データ!X6</f>
        <v>1871.32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3XM6HZgz9wZNCej2kbadEu0QsOMBskeuBpUyXBuA2BUKP36MgKkw7oT/BePXICIPCqq7Vfd45fim1kE82OfToQ==" saltValue="IcnsWo5rgdVK0/b6HJae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64025</v>
      </c>
      <c r="D6" s="19">
        <f t="shared" si="3"/>
        <v>47</v>
      </c>
      <c r="E6" s="19">
        <f t="shared" si="3"/>
        <v>17</v>
      </c>
      <c r="F6" s="19">
        <f t="shared" si="3"/>
        <v>4</v>
      </c>
      <c r="G6" s="19">
        <f t="shared" si="3"/>
        <v>0</v>
      </c>
      <c r="H6" s="19" t="str">
        <f t="shared" si="3"/>
        <v>山形県　白鷹町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18.68</v>
      </c>
      <c r="Q6" s="20">
        <f t="shared" si="3"/>
        <v>71.81</v>
      </c>
      <c r="R6" s="20">
        <f t="shared" si="3"/>
        <v>3520</v>
      </c>
      <c r="S6" s="20">
        <f t="shared" si="3"/>
        <v>13005</v>
      </c>
      <c r="T6" s="20">
        <f t="shared" si="3"/>
        <v>157.71</v>
      </c>
      <c r="U6" s="20">
        <f t="shared" si="3"/>
        <v>82.46</v>
      </c>
      <c r="V6" s="20">
        <f t="shared" si="3"/>
        <v>2414</v>
      </c>
      <c r="W6" s="20">
        <f t="shared" si="3"/>
        <v>1.29</v>
      </c>
      <c r="X6" s="20">
        <f t="shared" si="3"/>
        <v>1871.32</v>
      </c>
      <c r="Y6" s="21">
        <f>IF(Y7="",NA(),Y7)</f>
        <v>100</v>
      </c>
      <c r="Z6" s="21">
        <f t="shared" ref="Z6:AH6" si="4">IF(Z7="",NA(),Z7)</f>
        <v>100</v>
      </c>
      <c r="AA6" s="21">
        <f t="shared" si="4"/>
        <v>100</v>
      </c>
      <c r="AB6" s="21">
        <f t="shared" si="4"/>
        <v>100</v>
      </c>
      <c r="AC6" s="21">
        <f t="shared" si="4"/>
        <v>97.04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346.9</v>
      </c>
      <c r="BG6" s="21">
        <f t="shared" ref="BG6:BO6" si="7">IF(BG7="",NA(),BG7)</f>
        <v>230.14</v>
      </c>
      <c r="BH6" s="21">
        <f t="shared" si="7"/>
        <v>169.57</v>
      </c>
      <c r="BI6" s="21">
        <f t="shared" si="7"/>
        <v>166.22</v>
      </c>
      <c r="BJ6" s="21">
        <f t="shared" si="7"/>
        <v>167.41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100</v>
      </c>
      <c r="BS6" s="21">
        <f t="shared" si="8"/>
        <v>100</v>
      </c>
      <c r="BT6" s="21">
        <f t="shared" si="8"/>
        <v>100</v>
      </c>
      <c r="BU6" s="21">
        <f t="shared" si="8"/>
        <v>91.55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180.66</v>
      </c>
      <c r="CC6" s="21">
        <f t="shared" ref="CC6:CK6" si="9">IF(CC7="",NA(),CC7)</f>
        <v>181.07</v>
      </c>
      <c r="CD6" s="21">
        <f t="shared" si="9"/>
        <v>183.98</v>
      </c>
      <c r="CE6" s="21">
        <f t="shared" si="9"/>
        <v>178.64</v>
      </c>
      <c r="CF6" s="21">
        <f t="shared" si="9"/>
        <v>201.94</v>
      </c>
      <c r="CG6" s="21">
        <f t="shared" si="9"/>
        <v>221.81</v>
      </c>
      <c r="CH6" s="21">
        <f t="shared" si="9"/>
        <v>230.02</v>
      </c>
      <c r="CI6" s="21">
        <f t="shared" si="9"/>
        <v>228.47</v>
      </c>
      <c r="CJ6" s="21">
        <f t="shared" si="9"/>
        <v>224.88</v>
      </c>
      <c r="CK6" s="21">
        <f t="shared" si="9"/>
        <v>228.64</v>
      </c>
      <c r="CL6" s="20" t="str">
        <f>IF(CL7="","",IF(CL7="-","【-】","【"&amp;SUBSTITUTE(TEXT(CL7,"#,##0.00"),"-","△")&amp;"】"))</f>
        <v>【216.39】</v>
      </c>
      <c r="CM6" s="21">
        <f>IF(CM7="",NA(),CM7)</f>
        <v>51.04</v>
      </c>
      <c r="CN6" s="21">
        <f t="shared" ref="CN6:CV6" si="10">IF(CN7="",NA(),CN7)</f>
        <v>48.69</v>
      </c>
      <c r="CO6" s="21">
        <f t="shared" si="10"/>
        <v>47.94</v>
      </c>
      <c r="CP6" s="21">
        <f t="shared" si="10"/>
        <v>49.56</v>
      </c>
      <c r="CQ6" s="21">
        <f t="shared" si="10"/>
        <v>50.91</v>
      </c>
      <c r="CR6" s="21">
        <f t="shared" si="10"/>
        <v>43.36</v>
      </c>
      <c r="CS6" s="21">
        <f t="shared" si="10"/>
        <v>42.56</v>
      </c>
      <c r="CT6" s="21">
        <f t="shared" si="10"/>
        <v>42.47</v>
      </c>
      <c r="CU6" s="21">
        <f t="shared" si="10"/>
        <v>42.4</v>
      </c>
      <c r="CV6" s="21">
        <f t="shared" si="10"/>
        <v>42.28</v>
      </c>
      <c r="CW6" s="20" t="str">
        <f>IF(CW7="","",IF(CW7="-","【-】","【"&amp;SUBSTITUTE(TEXT(CW7,"#,##0.00"),"-","△")&amp;"】"))</f>
        <v>【42.57】</v>
      </c>
      <c r="CX6" s="21">
        <f>IF(CX7="",NA(),CX7)</f>
        <v>82.42</v>
      </c>
      <c r="CY6" s="21">
        <f t="shared" ref="CY6:DG6" si="11">IF(CY7="",NA(),CY7)</f>
        <v>83.69</v>
      </c>
      <c r="CZ6" s="21">
        <f t="shared" si="11"/>
        <v>83.66</v>
      </c>
      <c r="DA6" s="21">
        <f t="shared" si="11"/>
        <v>84.37</v>
      </c>
      <c r="DB6" s="21">
        <f t="shared" si="11"/>
        <v>85.42</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1">
        <f t="shared" si="14"/>
        <v>1.29</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64025</v>
      </c>
      <c r="D7" s="23">
        <v>47</v>
      </c>
      <c r="E7" s="23">
        <v>17</v>
      </c>
      <c r="F7" s="23">
        <v>4</v>
      </c>
      <c r="G7" s="23">
        <v>0</v>
      </c>
      <c r="H7" s="23" t="s">
        <v>99</v>
      </c>
      <c r="I7" s="23" t="s">
        <v>100</v>
      </c>
      <c r="J7" s="23" t="s">
        <v>101</v>
      </c>
      <c r="K7" s="23" t="s">
        <v>102</v>
      </c>
      <c r="L7" s="23" t="s">
        <v>103</v>
      </c>
      <c r="M7" s="23" t="s">
        <v>104</v>
      </c>
      <c r="N7" s="24" t="s">
        <v>105</v>
      </c>
      <c r="O7" s="24" t="s">
        <v>106</v>
      </c>
      <c r="P7" s="24">
        <v>18.68</v>
      </c>
      <c r="Q7" s="24">
        <v>71.81</v>
      </c>
      <c r="R7" s="24">
        <v>3520</v>
      </c>
      <c r="S7" s="24">
        <v>13005</v>
      </c>
      <c r="T7" s="24">
        <v>157.71</v>
      </c>
      <c r="U7" s="24">
        <v>82.46</v>
      </c>
      <c r="V7" s="24">
        <v>2414</v>
      </c>
      <c r="W7" s="24">
        <v>1.29</v>
      </c>
      <c r="X7" s="24">
        <v>1871.32</v>
      </c>
      <c r="Y7" s="24">
        <v>100</v>
      </c>
      <c r="Z7" s="24">
        <v>100</v>
      </c>
      <c r="AA7" s="24">
        <v>100</v>
      </c>
      <c r="AB7" s="24">
        <v>100</v>
      </c>
      <c r="AC7" s="24">
        <v>97.04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346.9</v>
      </c>
      <c r="BG7" s="24">
        <v>230.14</v>
      </c>
      <c r="BH7" s="24">
        <v>169.57</v>
      </c>
      <c r="BI7" s="24">
        <v>166.22</v>
      </c>
      <c r="BJ7" s="24">
        <v>167.41</v>
      </c>
      <c r="BK7" s="24">
        <v>1243.71</v>
      </c>
      <c r="BL7" s="24">
        <v>1194.1500000000001</v>
      </c>
      <c r="BM7" s="24">
        <v>1206.79</v>
      </c>
      <c r="BN7" s="24">
        <v>1258.43</v>
      </c>
      <c r="BO7" s="24">
        <v>1163.75</v>
      </c>
      <c r="BP7" s="24">
        <v>1201.79</v>
      </c>
      <c r="BQ7" s="24">
        <v>100</v>
      </c>
      <c r="BR7" s="24">
        <v>100</v>
      </c>
      <c r="BS7" s="24">
        <v>100</v>
      </c>
      <c r="BT7" s="24">
        <v>100</v>
      </c>
      <c r="BU7" s="24">
        <v>91.55</v>
      </c>
      <c r="BV7" s="24">
        <v>74.3</v>
      </c>
      <c r="BW7" s="24">
        <v>72.260000000000005</v>
      </c>
      <c r="BX7" s="24">
        <v>71.84</v>
      </c>
      <c r="BY7" s="24">
        <v>73.36</v>
      </c>
      <c r="BZ7" s="24">
        <v>72.599999999999994</v>
      </c>
      <c r="CA7" s="24">
        <v>75.31</v>
      </c>
      <c r="CB7" s="24">
        <v>180.66</v>
      </c>
      <c r="CC7" s="24">
        <v>181.07</v>
      </c>
      <c r="CD7" s="24">
        <v>183.98</v>
      </c>
      <c r="CE7" s="24">
        <v>178.64</v>
      </c>
      <c r="CF7" s="24">
        <v>201.94</v>
      </c>
      <c r="CG7" s="24">
        <v>221.81</v>
      </c>
      <c r="CH7" s="24">
        <v>230.02</v>
      </c>
      <c r="CI7" s="24">
        <v>228.47</v>
      </c>
      <c r="CJ7" s="24">
        <v>224.88</v>
      </c>
      <c r="CK7" s="24">
        <v>228.64</v>
      </c>
      <c r="CL7" s="24">
        <v>216.39</v>
      </c>
      <c r="CM7" s="24">
        <v>51.04</v>
      </c>
      <c r="CN7" s="24">
        <v>48.69</v>
      </c>
      <c r="CO7" s="24">
        <v>47.94</v>
      </c>
      <c r="CP7" s="24">
        <v>49.56</v>
      </c>
      <c r="CQ7" s="24">
        <v>50.91</v>
      </c>
      <c r="CR7" s="24">
        <v>43.36</v>
      </c>
      <c r="CS7" s="24">
        <v>42.56</v>
      </c>
      <c r="CT7" s="24">
        <v>42.47</v>
      </c>
      <c r="CU7" s="24">
        <v>42.4</v>
      </c>
      <c r="CV7" s="24">
        <v>42.28</v>
      </c>
      <c r="CW7" s="24">
        <v>42.57</v>
      </c>
      <c r="CX7" s="24">
        <v>82.42</v>
      </c>
      <c r="CY7" s="24">
        <v>83.69</v>
      </c>
      <c r="CZ7" s="24">
        <v>83.66</v>
      </c>
      <c r="DA7" s="24">
        <v>84.37</v>
      </c>
      <c r="DB7" s="24">
        <v>85.42</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1.29</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直也</cp:lastModifiedBy>
  <cp:lastPrinted>2023-01-17T07:57:50Z</cp:lastPrinted>
  <dcterms:created xsi:type="dcterms:W3CDTF">2022-12-01T01:50:15Z</dcterms:created>
  <dcterms:modified xsi:type="dcterms:W3CDTF">2023-01-17T07:58:22Z</dcterms:modified>
  <cp:category/>
</cp:coreProperties>
</file>