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LG.local\share\07_share\02_staff\下水道用\00下水道共通\経営比較分析表\R04\03提出\"/>
    </mc:Choice>
  </mc:AlternateContent>
  <xr:revisionPtr revIDLastSave="0" documentId="13_ncr:1_{B4842314-1277-427F-9049-089956BD3D9A}" xr6:coauthVersionLast="36" xr6:coauthVersionMax="36" xr10:uidLastSave="{00000000-0000-0000-0000-000000000000}"/>
  <workbookProtection workbookAlgorithmName="SHA-512" workbookHashValue="UshQkLS/dpImYqqjZgGhl1RK+qwmR1tONQinpHqpBX0bSfSxkJFO52/OyW9l/QJflLYgGpi3WqBiUKQbjYlyqg==" workbookSaltValue="V+P2/0VdNt+Hth6zYReZcQ==" workbookSpinCount="100000" lockStructure="1"/>
  <bookViews>
    <workbookView minimized="1"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P10" i="4" s="1"/>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BB10" i="4"/>
  <c r="AT10" i="4"/>
  <c r="AD10" i="4"/>
  <c r="I10" i="4"/>
  <c r="B10" i="4"/>
  <c r="AT8" i="4"/>
  <c r="W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<sst xmlns="http://schemas.openxmlformats.org/spreadsheetml/2006/main" count="236" uniqueCount="120">
  <si>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</si>
  <si>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</si>
  <si>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</si>
  <si>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</si>
  <si>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</si>
  <si>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</si>
  <si>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</si>
  <si>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</si>
  <si>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</si>
  <si>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</si>
  <si>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</si>
  <si>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</si>
  <si>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</si>
  <si>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</si>
  <si>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</si>
  <si>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</si>
  <si>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</si>
  <si>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</si>
  <si>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</si>
  <si>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</si>
  <si>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</si>
  <si>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</si>
  <si>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</si>
  <si>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</si>
  <si>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</si>
  <si>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</si>
  <si>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</si>
  <si>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</si>
  <si>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</si>
  <si>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</si>
  <si>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</si>
  <si>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</si>
  <si>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</si>
  <si>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</si>
  <si>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</si>
  <si>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</si>
  <si>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</si>
  <si>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</si>
  <si>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</si>
  <si>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</si>
  <si>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</si>
  <si>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</si>
  <si>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</si>
  <si>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</si>
  <si>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</si>
  <si>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</si>
  <si>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</si>
  <si>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</si>
  <si>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</si>
  <si>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</si>
  <si>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</si>
  <si>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</si>
  <si>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</si>
  <si>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</si>
  <si>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</si>
  <si>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</si>
  <si>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</si>
  <si>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</si>
  <si>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</si>
  <si>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</si>
  <si>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</si>
  <si>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</si>
  <si>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</si>
  <si>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</si>
  <si>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</si>
  <si>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</si>
  <si>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</si>
  <si>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</si>
  <si>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</si>
  <si>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</si>
  <si>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</si>
  <si>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</si>
  <si>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</si>
  <si>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</si>
  <si>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</si>
  <si>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</si>
  <si>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</si>
  <si>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</si>
  <si>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</si>
  <si>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</si>
  <si>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</si>
  <si>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</si>
  <si>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</si>
  <si>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</si>
  <si>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</si>
  <si>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</si>
  <si>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</si>
  <si>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</si>
  <si>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</si>
  <si>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</si>
  <si>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</si>
  <si>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</si>
  <si>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</si>
  <si>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</si>
  <si>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</si>
  <si>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</si>
  <si>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</si>
  <si>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</si>
  <si>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</si>
  <si>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</si>
  <si>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</si>
  <si>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</si>
  <si>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</si>
  <si>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</si>
  <si>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</si>
  <si>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</si>
  <si>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</si>
  <si>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</si>
  <si>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</si>
  <si>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</si>
  <si>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</si>
  <si>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</si>
  <si>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</si>
  <si>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</si>
  <si>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</si>
  <si>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</si>
  <si>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</si>
  <si>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農業集落排水施設は用途を廃止するため、可能な限り修繕等に費用を要しないよう、日常の保守点検を適切に行う。
　また、徹底した維持管理費の削減に努める。</t>
    <rPh sb="1" eb="3">
      <t>ノウギョウ</t>
    </rPh>
    <rPh sb="3" eb="5">
      <t>シュウラク</t>
    </rPh>
    <rPh sb="5" eb="7">
      <t>ハイスイ</t>
    </rPh>
    <rPh sb="7" eb="9">
      <t>シセツ</t>
    </rPh>
    <rPh sb="10" eb="12">
      <t>ヨウト</t>
    </rPh>
    <rPh sb="13" eb="15">
      <t>ハイシ</t>
    </rPh>
    <rPh sb="20" eb="22">
      <t>カノウ</t>
    </rPh>
    <rPh sb="23" eb="24">
      <t>カギ</t>
    </rPh>
    <rPh sb="25" eb="27">
      <t>シュウゼン</t>
    </rPh>
    <rPh sb="27" eb="28">
      <t>ナド</t>
    </rPh>
    <rPh sb="29" eb="31">
      <t>ヒヨウ</t>
    </rPh>
    <rPh sb="32" eb="33">
      <t>ヨウ</t>
    </rPh>
    <rPh sb="39" eb="41">
      <t>ニチジョウ</t>
    </rPh>
    <rPh sb="42" eb="44">
      <t>ホシュ</t>
    </rPh>
    <rPh sb="44" eb="46">
      <t>テンケン</t>
    </rPh>
    <rPh sb="47" eb="49">
      <t>テキセツ</t>
    </rPh>
    <rPh sb="50" eb="51">
      <t>オコナ</t>
    </rPh>
    <rPh sb="58" eb="60">
      <t>テッテイ</t>
    </rPh>
    <rPh sb="62" eb="64">
      <t>イジ</t>
    </rPh>
    <rPh sb="64" eb="67">
      <t>カンリヒ</t>
    </rPh>
    <rPh sb="68" eb="70">
      <t>サクゲン</t>
    </rPh>
    <rPh sb="71" eb="72">
      <t>ツト</t>
    </rPh>
    <phoneticPr fontId="4"/>
  </si>
  <si>
    <t xml:space="preserve"> ①収益的収支比率は100％に近い値で推移しているが、一般会計繰入金への依存度が高い状況である。
　⑤経費回収率についても、維持管理費等の削減に努めているものの、類似団体の値を下回っている。
　町内に2箇所ある農業集落排水施設の老朽化に伴い、農業集落排水の処理区と特定環境保全公共下水道を統合する事業を実施しており、令和5年度、令和8年度に順次下水道に接続する予定となっている。接続するまでの間、経営の健全性・効率性を図るため、維持管理費の削減等に努める。</t>
    <rPh sb="2" eb="5">
      <t>シュウエキテキ</t>
    </rPh>
    <rPh sb="5" eb="7">
      <t>シュウシ</t>
    </rPh>
    <rPh sb="7" eb="9">
      <t>ヒリツ</t>
    </rPh>
    <rPh sb="15" eb="16">
      <t>チカ</t>
    </rPh>
    <rPh sb="17" eb="18">
      <t>アタイ</t>
    </rPh>
    <rPh sb="19" eb="21">
      <t>スイイ</t>
    </rPh>
    <rPh sb="27" eb="29">
      <t>イッパン</t>
    </rPh>
    <rPh sb="29" eb="31">
      <t>カイケイ</t>
    </rPh>
    <rPh sb="31" eb="33">
      <t>クリイレ</t>
    </rPh>
    <rPh sb="33" eb="34">
      <t>キン</t>
    </rPh>
    <rPh sb="36" eb="39">
      <t>イゾンド</t>
    </rPh>
    <rPh sb="40" eb="41">
      <t>タカ</t>
    </rPh>
    <rPh sb="42" eb="44">
      <t>ジョウキョウ</t>
    </rPh>
    <rPh sb="51" eb="53">
      <t>ケイヒ</t>
    </rPh>
    <rPh sb="53" eb="55">
      <t>カイシュウ</t>
    </rPh>
    <rPh sb="55" eb="56">
      <t>リツ</t>
    </rPh>
    <rPh sb="62" eb="64">
      <t>イジ</t>
    </rPh>
    <rPh sb="64" eb="67">
      <t>カンリヒ</t>
    </rPh>
    <rPh sb="67" eb="68">
      <t>ナド</t>
    </rPh>
    <rPh sb="69" eb="71">
      <t>サクゲン</t>
    </rPh>
    <rPh sb="72" eb="73">
      <t>ツト</t>
    </rPh>
    <rPh sb="81" eb="83">
      <t>ルイジ</t>
    </rPh>
    <rPh sb="83" eb="85">
      <t>ダンタイ</t>
    </rPh>
    <rPh sb="86" eb="87">
      <t>アタイ</t>
    </rPh>
    <rPh sb="88" eb="90">
      <t>シタマワ</t>
    </rPh>
    <rPh sb="97" eb="99">
      <t>チョウナイ</t>
    </rPh>
    <rPh sb="101" eb="103">
      <t>カショ</t>
    </rPh>
    <rPh sb="105" eb="107">
      <t>ノウギョウ</t>
    </rPh>
    <rPh sb="107" eb="109">
      <t>シュウラク</t>
    </rPh>
    <rPh sb="109" eb="111">
      <t>ハイスイ</t>
    </rPh>
    <rPh sb="111" eb="113">
      <t>シセツ</t>
    </rPh>
    <rPh sb="114" eb="117">
      <t>ロウキュウカ</t>
    </rPh>
    <rPh sb="118" eb="119">
      <t>トモナ</t>
    </rPh>
    <rPh sb="121" eb="123">
      <t>ノウギョウ</t>
    </rPh>
    <rPh sb="123" eb="125">
      <t>シュウラク</t>
    </rPh>
    <rPh sb="125" eb="127">
      <t>ハイスイ</t>
    </rPh>
    <rPh sb="128" eb="130">
      <t>ショリ</t>
    </rPh>
    <rPh sb="130" eb="131">
      <t>ク</t>
    </rPh>
    <rPh sb="132" eb="134">
      <t>トクテイ</t>
    </rPh>
    <rPh sb="134" eb="136">
      <t>カンキョウ</t>
    </rPh>
    <rPh sb="136" eb="138">
      <t>ホゼン</t>
    </rPh>
    <rPh sb="138" eb="140">
      <t>コウキョウ</t>
    </rPh>
    <rPh sb="140" eb="143">
      <t>ゲスイドウ</t>
    </rPh>
    <rPh sb="144" eb="146">
      <t>トウゴウ</t>
    </rPh>
    <rPh sb="148" eb="150">
      <t>ジギョウ</t>
    </rPh>
    <rPh sb="151" eb="153">
      <t>ジッシ</t>
    </rPh>
    <rPh sb="158" eb="160">
      <t>レイワ</t>
    </rPh>
    <rPh sb="161" eb="163">
      <t>ネンド</t>
    </rPh>
    <rPh sb="164" eb="166">
      <t>レイワ</t>
    </rPh>
    <rPh sb="167" eb="169">
      <t>ネンド</t>
    </rPh>
    <rPh sb="170" eb="172">
      <t>ジュンジ</t>
    </rPh>
    <rPh sb="172" eb="175">
      <t>ゲスイドウ</t>
    </rPh>
    <rPh sb="176" eb="178">
      <t>セツゾク</t>
    </rPh>
    <rPh sb="180" eb="182">
      <t>ヨテイ</t>
    </rPh>
    <rPh sb="189" eb="191">
      <t>セツゾク</t>
    </rPh>
    <rPh sb="196" eb="197">
      <t>アイダ</t>
    </rPh>
    <rPh sb="198" eb="200">
      <t>ケイエイ</t>
    </rPh>
    <rPh sb="201" eb="204">
      <t>ケンゼンセイ</t>
    </rPh>
    <rPh sb="205" eb="208">
      <t>コウリツセイ</t>
    </rPh>
    <rPh sb="209" eb="210">
      <t>ハカ</t>
    </rPh>
    <rPh sb="214" eb="216">
      <t>イジ</t>
    </rPh>
    <rPh sb="216" eb="219">
      <t>カンリヒ</t>
    </rPh>
    <rPh sb="220" eb="222">
      <t>サクゲン</t>
    </rPh>
    <rPh sb="222" eb="223">
      <t>トウ</t>
    </rPh>
    <rPh sb="224" eb="225">
      <t>ツト</t>
    </rPh>
    <phoneticPr fontId="4"/>
  </si>
  <si>
    <t>　上述のとおり、農業集落排水施設は老朽化に伴い用途を廃止し、特定環境保全公共下水道に統合を行う。
　各施設の接続が完了するまでの間、施設の機能を維持しつつ、維持管理費の削減に努める。</t>
    <rPh sb="1" eb="3">
      <t>ジョウジュツ</t>
    </rPh>
    <rPh sb="8" eb="10">
      <t>ノウギョウ</t>
    </rPh>
    <rPh sb="10" eb="12">
      <t>シュウラク</t>
    </rPh>
    <rPh sb="12" eb="14">
      <t>ハイスイ</t>
    </rPh>
    <rPh sb="14" eb="16">
      <t>シセツ</t>
    </rPh>
    <rPh sb="17" eb="20">
      <t>ロウキュウカ</t>
    </rPh>
    <rPh sb="21" eb="22">
      <t>トモナ</t>
    </rPh>
    <rPh sb="23" eb="25">
      <t>ヨウト</t>
    </rPh>
    <rPh sb="26" eb="28">
      <t>ハイシ</t>
    </rPh>
    <rPh sb="30" eb="32">
      <t>トクテイ</t>
    </rPh>
    <rPh sb="32" eb="34">
      <t>カンキョウ</t>
    </rPh>
    <rPh sb="34" eb="36">
      <t>ホゼン</t>
    </rPh>
    <rPh sb="36" eb="38">
      <t>コウキョウ</t>
    </rPh>
    <rPh sb="38" eb="41">
      <t>ゲスイドウ</t>
    </rPh>
    <rPh sb="42" eb="44">
      <t>トウゴウ</t>
    </rPh>
    <rPh sb="45" eb="46">
      <t>オコナ</t>
    </rPh>
    <rPh sb="50" eb="51">
      <t>カク</t>
    </rPh>
    <rPh sb="51" eb="53">
      <t>シセツ</t>
    </rPh>
    <rPh sb="54" eb="56">
      <t>セツゾク</t>
    </rPh>
    <rPh sb="57" eb="59">
      <t>カンリョウ</t>
    </rPh>
    <rPh sb="64" eb="65">
      <t>アイダ</t>
    </rPh>
    <rPh sb="66" eb="68">
      <t>シセツ</t>
    </rPh>
    <rPh sb="69" eb="71">
      <t>キノウ</t>
    </rPh>
    <rPh sb="72" eb="74">
      <t>イジ</t>
    </rPh>
    <rPh sb="78" eb="80">
      <t>イジ</t>
    </rPh>
    <rPh sb="80" eb="83">
      <t>カンリヒ</t>
    </rPh>
    <rPh sb="84" eb="86">
      <t>サクゲン</t>
    </rPh>
    <rPh sb="87" eb="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</si>
</sst>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5-46ED-8F5E-00A8EECB34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FA5-46ED-8F5E-00A8EECB34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59.48</c:v>
                </c:pt>
                <c:pt idx="1">
                  <c:v>56.69</c:v>
                </c:pt>
                <c:pt idx="2">
                  <c:v>55.39</c:v>
                </c:pt>
                <c:pt idx="3">
                  <c:v>56.88</c:v>
                </c:pt>
                <c:pt idx="4">
                  <c:v>55.95</c:v>
                </c:pt>
              </c:numCache>
            </c:numRef>
          </c:val>
          <c:extLst>
            <c:ext xmlns:c16="http://schemas.microsoft.com/office/drawing/2014/chart" uri="{C3380CC4-5D6E-409C-BE32-E72D297353CC}">
              <c16:uniqueId val="{00000000-F7AA-4EF2-839B-E37FEE0DB7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7AA-4EF2-839B-E37FEE0DB7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92.23</c:v>
                </c:pt>
                <c:pt idx="1">
                  <c:v>92.36</c:v>
                </c:pt>
                <c:pt idx="2">
                  <c:v>92.68</c:v>
                </c:pt>
                <c:pt idx="3">
                  <c:v>93.09</c:v>
                </c:pt>
                <c:pt idx="4">
                  <c:v>93.73</c:v>
                </c:pt>
              </c:numCache>
            </c:numRef>
          </c:val>
          <c:extLst>
            <c:ext xmlns:c16="http://schemas.microsoft.com/office/drawing/2014/chart" uri="{C3380CC4-5D6E-409C-BE32-E72D297353CC}">
              <c16:uniqueId val="{00000000-E008-4F67-8F04-5458A1202C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E008-4F67-8F04-5458A1202C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99.34</c:v>
                </c:pt>
                <c:pt idx="1">
                  <c:v>102.34</c:v>
                </c:pt>
                <c:pt idx="2">
                  <c:v>99.4</c:v>
                </c:pt>
                <c:pt idx="3">
                  <c:v>99.93</c:v>
                </c:pt>
                <c:pt idx="4">
                  <c:v>99.41</c:v>
                </c:pt>
              </c:numCache>
            </c:numRef>
          </c:val>
          <c:extLst>
            <c:ext xmlns:c16="http://schemas.microsoft.com/office/drawing/2014/chart" uri="{C3380CC4-5D6E-409C-BE32-E72D297353CC}">
              <c16:uniqueId val="{00000000-86C9-41B0-B5C3-510EA6E711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C9-41B0-B5C3-510EA6E711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B-4A4D-A0E0-28629689FF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B-4A4D-A0E0-28629689FF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F0-41F0-80C7-89A4FDF454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F0-41F0-80C7-89A4FDF454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E-42D5-B146-AB6B11F08E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E-42D5-B146-AB6B11F08E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BA-40B2-A1A8-D549DE06EA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BA-40B2-A1A8-D549DE06EA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11-4276-8FDA-F92D456D76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511-4276-8FDA-F92D456D76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45.28</c:v>
                </c:pt>
                <c:pt idx="1">
                  <c:v>50.24</c:v>
                </c:pt>
                <c:pt idx="2">
                  <c:v>45.61</c:v>
                </c:pt>
                <c:pt idx="3">
                  <c:v>43.38</c:v>
                </c:pt>
                <c:pt idx="4">
                  <c:v>40.44</c:v>
                </c:pt>
              </c:numCache>
            </c:numRef>
          </c:val>
          <c:extLst>
            <c:ext xmlns:c16="http://schemas.microsoft.com/office/drawing/2014/chart" uri="{C3380CC4-5D6E-409C-BE32-E72D297353CC}">
              <c16:uniqueId val="{00000000-3B49-4BB4-8B4F-C08A4F2E47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B49-4BB4-8B4F-C08A4F2E47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400.63</c:v>
                </c:pt>
                <c:pt idx="1">
                  <c:v>359.27</c:v>
                </c:pt>
                <c:pt idx="2">
                  <c:v>405.01</c:v>
                </c:pt>
                <c:pt idx="3">
                  <c:v>434.19</c:v>
                </c:pt>
                <c:pt idx="4">
                  <c:v>453.9</c:v>
                </c:pt>
              </c:numCache>
            </c:numRef>
          </c:val>
          <c:extLst>
            <c:ext xmlns:c16="http://schemas.microsoft.com/office/drawing/2014/chart" uri="{C3380CC4-5D6E-409C-BE32-E72D297353CC}">
              <c16:uniqueId val="{00000000-D066-4E64-A3EA-C90CE3FCDC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066-4E64-A3EA-C90CE3FCDC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9"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白鷹町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13005</v>
      </c>
      <c r="AM8" s="37"/>
      <c r="AN8" s="37"/>
      <c r="AO8" s="37"/>
      <c r="AP8" s="37"/>
      <c r="AQ8" s="37"/>
      <c r="AR8" s="37"/>
      <c r="AS8" s="37"/>
      <c r="AT8" s="38">
        <f>データ!T6</f>
        <v>157.71</v>
      </c>
      <c r="AU8" s="38"/>
      <c r="AV8" s="38"/>
      <c r="AW8" s="38"/>
      <c r="AX8" s="38"/>
      <c r="AY8" s="38"/>
      <c r="AZ8" s="38"/>
      <c r="BA8" s="38"/>
      <c r="BB8" s="38">
        <f>データ!U6</f>
        <v>82.46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7.89</v>
      </c>
      <c r="Q10" s="38"/>
      <c r="R10" s="38"/>
      <c r="S10" s="38"/>
      <c r="T10" s="38"/>
      <c r="U10" s="38"/>
      <c r="V10" s="38"/>
      <c r="W10" s="38">
        <f>データ!Q6</f>
        <v>76.67</v>
      </c>
      <c r="X10" s="38"/>
      <c r="Y10" s="38"/>
      <c r="Z10" s="38"/>
      <c r="AA10" s="38"/>
      <c r="AB10" s="38"/>
      <c r="AC10" s="38"/>
      <c r="AD10" s="37">
        <f>データ!R6</f>
        <v>3520</v>
      </c>
      <c r="AE10" s="37"/>
      <c r="AF10" s="37"/>
      <c r="AG10" s="37"/>
      <c r="AH10" s="37"/>
      <c r="AI10" s="37"/>
      <c r="AJ10" s="37"/>
      <c r="AK10" s="2"/>
      <c r="AL10" s="37">
        <f>データ!V6</f>
        <v>1020</v>
      </c>
      <c r="AM10" s="37"/>
      <c r="AN10" s="37"/>
      <c r="AO10" s="37"/>
      <c r="AP10" s="37"/>
      <c r="AQ10" s="37"/>
      <c r="AR10" s="37"/>
      <c r="AS10" s="37"/>
      <c r="AT10" s="38">
        <f>データ!W6</f>
        <v>0.71</v>
      </c>
      <c r="AU10" s="38"/>
      <c r="AV10" s="38"/>
      <c r="AW10" s="38"/>
      <c r="AX10" s="38"/>
      <c r="AY10" s="38"/>
      <c r="AZ10" s="38"/>
      <c r="BA10" s="38"/>
      <c r="BB10" s="38">
        <f>データ!X6</f>
        <v>1436.62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1y+GYEoo6ciNWUxQOend5TVD5M4Xn7vd0TdtHgZgJfTELPvYyHO/skblgv2FFqdEx5cPj7b/uopOxM/1UAgVHg==" saltValue="VaHVk6u96ye6JN2wSFetH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64025</v>
      </c>
      <c r="D6" s="19">
        <f t="shared" si="3"/>
        <v>47</v>
      </c>
      <c r="E6" s="19">
        <f t="shared" si="3"/>
        <v>17</v>
      </c>
      <c r="F6" s="19">
        <f t="shared" si="3"/>
        <v>5</v>
      </c>
      <c r="G6" s="19">
        <f t="shared" si="3"/>
        <v>0</v>
      </c>
      <c r="H6" s="19" t="str">
        <f t="shared" si="3"/>
        <v>山形県　白鷹町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7.89</v>
      </c>
      <c r="Q6" s="20">
        <f t="shared" si="3"/>
        <v>76.67</v>
      </c>
      <c r="R6" s="20">
        <f t="shared" si="3"/>
        <v>3520</v>
      </c>
      <c r="S6" s="20">
        <f t="shared" si="3"/>
        <v>13005</v>
      </c>
      <c r="T6" s="20">
        <f t="shared" si="3"/>
        <v>157.71</v>
      </c>
      <c r="U6" s="20">
        <f t="shared" si="3"/>
        <v>82.46</v>
      </c>
      <c r="V6" s="20">
        <f t="shared" si="3"/>
        <v>1020</v>
      </c>
      <c r="W6" s="20">
        <f t="shared" si="3"/>
        <v>0.71</v>
      </c>
      <c r="X6" s="20">
        <f t="shared" si="3"/>
        <v>1436.62</v>
      </c>
      <c r="Y6" s="21">
        <f>IF(Y7="",NA(),Y7)</f>
        <v>99.34</v>
      </c>
      <c r="Z6" s="21">
        <f t="shared" ref="Z6:AH6" si="4">IF(Z7="",NA(),Z7)</f>
        <v>102.34</v>
      </c>
      <c r="AA6" s="21">
        <f t="shared" si="4"/>
        <v>99.4</v>
      </c>
      <c r="AB6" s="21">
        <f t="shared" si="4"/>
        <v>99.93</v>
      </c>
      <c r="AC6" s="21">
        <f t="shared" si="4"/>
        <v>99.41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45.28</v>
      </c>
      <c r="BR6" s="21">
        <f t="shared" ref="BR6:BZ6" si="8">IF(BR7="",NA(),BR7)</f>
        <v>50.24</v>
      </c>
      <c r="BS6" s="21">
        <f t="shared" si="8"/>
        <v>45.61</v>
      </c>
      <c r="BT6" s="21">
        <f t="shared" si="8"/>
        <v>43.38</v>
      </c>
      <c r="BU6" s="21">
        <f t="shared" si="8"/>
        <v>40.44</v>
      </c>
      <c r="BV6" s="21">
        <f t="shared" si="8"/>
        <v>59.8</v>
      </c>
      <c r="BW6" s="21">
        <f t="shared" si="8"/>
        <v>57.77</v>
      </c>
      <c r="BX6" s="21">
        <f t="shared" si="8"/>
        <v>57.31</v>
      </c>
      <c r="BY6" s="21">
        <f t="shared" si="8"/>
        <v>57.08</v>
      </c>
      <c r="BZ6" s="21">
        <f t="shared" si="8"/>
        <v>56.26</v>
      </c>
      <c r="CA6" s="20" t="str">
        <f>IF(CA7="","",IF(CA7="-","【-】","【"&amp;SUBSTITUTE(TEXT(CA7,"#,##0.00"),"-","△")&amp;"】"))</f>
        <v>【60.65】</v>
      </c>
      <c r="CB6" s="21">
        <f>IF(CB7="",NA(),CB7)</f>
        <v>400.63</v>
      </c>
      <c r="CC6" s="21">
        <f t="shared" ref="CC6:CK6" si="9">IF(CC7="",NA(),CC7)</f>
        <v>359.27</v>
      </c>
      <c r="CD6" s="21">
        <f t="shared" si="9"/>
        <v>405.01</v>
      </c>
      <c r="CE6" s="21">
        <f t="shared" si="9"/>
        <v>434.19</v>
      </c>
      <c r="CF6" s="21">
        <f t="shared" si="9"/>
        <v>453.9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59.48</v>
      </c>
      <c r="CN6" s="21">
        <f t="shared" ref="CN6:CV6" si="10">IF(CN7="",NA(),CN7)</f>
        <v>56.69</v>
      </c>
      <c r="CO6" s="21">
        <f t="shared" si="10"/>
        <v>55.39</v>
      </c>
      <c r="CP6" s="21">
        <f t="shared" si="10"/>
        <v>56.88</v>
      </c>
      <c r="CQ6" s="21">
        <f t="shared" si="10"/>
        <v>55.95</v>
      </c>
      <c r="CR6" s="21">
        <f t="shared" si="10"/>
        <v>51.75</v>
      </c>
      <c r="CS6" s="21">
        <f t="shared" si="10"/>
        <v>50.68</v>
      </c>
      <c r="CT6" s="21">
        <f t="shared" si="10"/>
        <v>50.14</v>
      </c>
      <c r="CU6" s="21">
        <f t="shared" si="10"/>
        <v>54.83</v>
      </c>
      <c r="CV6" s="21">
        <f t="shared" si="10"/>
        <v>66.53</v>
      </c>
      <c r="CW6" s="20" t="str">
        <f>IF(CW7="","",IF(CW7="-","【-】","【"&amp;SUBSTITUTE(TEXT(CW7,"#,##0.00"),"-","△")&amp;"】"))</f>
        <v>【61.14】</v>
      </c>
      <c r="CX6" s="21">
        <f>IF(CX7="",NA(),CX7)</f>
        <v>92.23</v>
      </c>
      <c r="CY6" s="21">
        <f t="shared" ref="CY6:DG6" si="11">IF(CY7="",NA(),CY7)</f>
        <v>92.36</v>
      </c>
      <c r="CZ6" s="21">
        <f t="shared" si="11"/>
        <v>92.68</v>
      </c>
      <c r="DA6" s="21">
        <f t="shared" si="11"/>
        <v>93.09</v>
      </c>
      <c r="DB6" s="21">
        <f t="shared" si="11"/>
        <v>93.73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64025</v>
      </c>
      <c r="D7" s="23">
        <v>47</v>
      </c>
      <c r="E7" s="23">
        <v>17</v>
      </c>
      <c r="F7" s="23">
        <v>5</v>
      </c>
      <c r="G7" s="23">
        <v>0</v>
      </c>
      <c r="H7" s="23" t="s">
        <v>99</v>
      </c>
      <c r="I7" s="23" t="s">
        <v>100</v>
      </c>
      <c r="J7" s="23" t="s">
        <v>101</v>
      </c>
      <c r="K7" s="23" t="s">
        <v>102</v>
      </c>
      <c r="L7" s="23" t="s">
        <v>103</v>
      </c>
      <c r="M7" s="23" t="s">
        <v>104</v>
      </c>
      <c r="N7" s="24" t="s">
        <v>105</v>
      </c>
      <c r="O7" s="24" t="s">
        <v>106</v>
      </c>
      <c r="P7" s="24">
        <v>7.89</v>
      </c>
      <c r="Q7" s="24">
        <v>76.67</v>
      </c>
      <c r="R7" s="24">
        <v>3520</v>
      </c>
      <c r="S7" s="24">
        <v>13005</v>
      </c>
      <c r="T7" s="24">
        <v>157.71</v>
      </c>
      <c r="U7" s="24">
        <v>82.46</v>
      </c>
      <c r="V7" s="24">
        <v>1020</v>
      </c>
      <c r="W7" s="24">
        <v>0.71</v>
      </c>
      <c r="X7" s="24">
        <v>1436.62</v>
      </c>
      <c r="Y7" s="24">
        <v>99.34</v>
      </c>
      <c r="Z7" s="24">
        <v>102.34</v>
      </c>
      <c r="AA7" s="24">
        <v>99.4</v>
      </c>
      <c r="AB7" s="24">
        <v>99.93</v>
      </c>
      <c r="AC7" s="24">
        <v>99.41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45.28</v>
      </c>
      <c r="BR7" s="24">
        <v>50.24</v>
      </c>
      <c r="BS7" s="24">
        <v>45.61</v>
      </c>
      <c r="BT7" s="24">
        <v>43.38</v>
      </c>
      <c r="BU7" s="24">
        <v>40.44</v>
      </c>
      <c r="BV7" s="24">
        <v>59.8</v>
      </c>
      <c r="BW7" s="24">
        <v>57.77</v>
      </c>
      <c r="BX7" s="24">
        <v>57.31</v>
      </c>
      <c r="BY7" s="24">
        <v>57.08</v>
      </c>
      <c r="BZ7" s="24">
        <v>56.26</v>
      </c>
      <c r="CA7" s="24">
        <v>60.65</v>
      </c>
      <c r="CB7" s="24">
        <v>400.63</v>
      </c>
      <c r="CC7" s="24">
        <v>359.27</v>
      </c>
      <c r="CD7" s="24">
        <v>405.01</v>
      </c>
      <c r="CE7" s="24">
        <v>434.19</v>
      </c>
      <c r="CF7" s="24">
        <v>453.9</v>
      </c>
      <c r="CG7" s="24">
        <v>263.76</v>
      </c>
      <c r="CH7" s="24">
        <v>274.35000000000002</v>
      </c>
      <c r="CI7" s="24">
        <v>273.52</v>
      </c>
      <c r="CJ7" s="24">
        <v>274.99</v>
      </c>
      <c r="CK7" s="24">
        <v>282.08999999999997</v>
      </c>
      <c r="CL7" s="24">
        <v>256.97000000000003</v>
      </c>
      <c r="CM7" s="24">
        <v>59.48</v>
      </c>
      <c r="CN7" s="24">
        <v>56.69</v>
      </c>
      <c r="CO7" s="24">
        <v>55.39</v>
      </c>
      <c r="CP7" s="24">
        <v>56.88</v>
      </c>
      <c r="CQ7" s="24">
        <v>55.95</v>
      </c>
      <c r="CR7" s="24">
        <v>51.75</v>
      </c>
      <c r="CS7" s="24">
        <v>50.68</v>
      </c>
      <c r="CT7" s="24">
        <v>50.14</v>
      </c>
      <c r="CU7" s="24">
        <v>54.83</v>
      </c>
      <c r="CV7" s="24">
        <v>66.53</v>
      </c>
      <c r="CW7" s="24">
        <v>61.14</v>
      </c>
      <c r="CX7" s="24">
        <v>92.23</v>
      </c>
      <c r="CY7" s="24">
        <v>92.36</v>
      </c>
      <c r="CZ7" s="24">
        <v>92.68</v>
      </c>
      <c r="DA7" s="24">
        <v>93.09</v>
      </c>
      <c r="DB7" s="24">
        <v>93.73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直也</cp:lastModifiedBy>
  <dcterms:created xsi:type="dcterms:W3CDTF">2022-12-01T01:54:57Z</dcterms:created>
  <dcterms:modified xsi:type="dcterms:W3CDTF">2023-08-12T05:37:57Z</dcterms:modified>
  <cp:category/>
</cp:coreProperties>
</file>