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7_share$\02_staff\下水道用\00下水道共通\経営比較分析表\R04\03提出\"/>
    </mc:Choice>
  </mc:AlternateContent>
  <xr:revisionPtr revIDLastSave="0" documentId="13_ncr:1_{02CB2299-C49A-4D56-B0D6-38D534808E87}" xr6:coauthVersionLast="36" xr6:coauthVersionMax="36" xr10:uidLastSave="{00000000-0000-0000-0000-000000000000}"/>
  <workbookProtection workbookAlgorithmName="SHA-512" workbookHashValue="Jl5uhjzK6qmm1utbL/TIm3KFOUr9zpPBfhePbGp8tVapHqPupWKo+7lpsA4e4Z5ZI1IToKIF0+kCzGGv89Rt+w==" workbookSaltValue="sl370qkQqZMGoNKG5YmJz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W10" i="4"/>
  <c r="I10" i="4"/>
  <c r="BB8"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<sst xmlns="http://schemas.openxmlformats.org/spreadsheetml/2006/main" count="247" uniqueCount="120">
  <si>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</si>
  <si>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</si>
  <si>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</si>
  <si>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</si>
  <si>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</si>
  <si>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</si>
  <si>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</si>
  <si>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</si>
  <si>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</si>
  <si>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</si>
  <si>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</si>
  <si>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</si>
  <si>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</si>
  <si>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</si>
  <si>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</si>
  <si>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</si>
  <si>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</si>
  <si>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</si>
  <si>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</si>
  <si>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</si>
  <si>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</si>
  <si>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</si>
  <si>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</si>
  <si>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</si>
  <si>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</si>
  <si>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</si>
  <si>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</si>
  <si>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</si>
  <si>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</si>
  <si>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</si>
  <si>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</si>
  <si>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</si>
  <si>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</si>
  <si>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</si>
  <si>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</si>
  <si>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</si>
  <si>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</si>
  <si>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</si>
  <si>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</si>
  <si>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</si>
  <si>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</si>
  <si>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</si>
  <si>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</si>
  <si>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</si>
  <si>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</si>
  <si>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</si>
  <si>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</si>
  <si>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</si>
  <si>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</si>
  <si>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</si>
  <si>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</si>
  <si>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</si>
  <si>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</si>
  <si>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</si>
  <si>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</si>
  <si>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</si>
  <si>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</si>
  <si>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</si>
  <si>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</si>
  <si>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</si>
  <si>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</si>
  <si>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</si>
  <si>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</si>
  <si>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</si>
  <si>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</si>
  <si>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</si>
  <si>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</si>
  <si>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</si>
  <si>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</si>
  <si>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</si>
  <si>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</si>
  <si>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</si>
  <si>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</si>
  <si>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</si>
  <si>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</si>
  <si>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</si>
  <si>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</si>
  <si>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</si>
  <si>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</si>
  <si>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</si>
  <si>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</si>
  <si>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</si>
  <si>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</si>
  <si>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</si>
  <si>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</si>
  <si>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</si>
  <si>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</si>
  <si>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</si>
  <si>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</si>
  <si>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</si>
  <si>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</si>
  <si>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</si>
  <si>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</si>
  <si>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</si>
  <si>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</si>
  <si>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</si>
  <si>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</si>
  <si>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</si>
  <si>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</si>
  <si>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</si>
  <si>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</si>
  <si>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</si>
  <si>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</si>
  <si>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</si>
  <si>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</si>
  <si>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</si>
  <si>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</si>
  <si>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</si>
  <si>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</si>
  <si>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</si>
  <si>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</si>
  <si>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</si>
  <si>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</si>
  <si>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</si>
  <si>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</si>
  <si>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</si>
  <si>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</si>
  <si>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本事業は平成21年度の事業開始から10年以上が経過している。
　現在のところ、老朽化に伴う合併浄化槽本体の故障はないが、付属機器（ブロワ等）の修繕の発生が多くなってきており、今後さらに増加することが想定される。
　定期的かつ適切な保守点検を行うことにより、維持管理費の抑制に努めていく。</t>
    <rPh sb="1" eb="2">
      <t>ホン</t>
    </rPh>
    <rPh sb="2" eb="4">
      <t>ジギョウ</t>
    </rPh>
    <rPh sb="5" eb="7">
      <t>ヘイセイ</t>
    </rPh>
    <rPh sb="9" eb="11">
      <t>ネンド</t>
    </rPh>
    <rPh sb="12" eb="14">
      <t>ジギョウ</t>
    </rPh>
    <rPh sb="14" eb="16">
      <t>カイシ</t>
    </rPh>
    <rPh sb="20" eb="21">
      <t>ネン</t>
    </rPh>
    <rPh sb="21" eb="23">
      <t>イジョウ</t>
    </rPh>
    <rPh sb="24" eb="26">
      <t>ケイカ</t>
    </rPh>
    <rPh sb="33" eb="35">
      <t>ゲンザイ</t>
    </rPh>
    <rPh sb="40" eb="43">
      <t>ロウキュウカ</t>
    </rPh>
    <rPh sb="44" eb="45">
      <t>トモナ</t>
    </rPh>
    <rPh sb="46" eb="48">
      <t>ガッペイ</t>
    </rPh>
    <rPh sb="48" eb="51">
      <t>ジョウカソウ</t>
    </rPh>
    <rPh sb="51" eb="53">
      <t>ホンタイ</t>
    </rPh>
    <rPh sb="54" eb="56">
      <t>コショウ</t>
    </rPh>
    <rPh sb="61" eb="63">
      <t>フゾク</t>
    </rPh>
    <rPh sb="63" eb="65">
      <t>キキ</t>
    </rPh>
    <rPh sb="69" eb="70">
      <t>ナド</t>
    </rPh>
    <rPh sb="72" eb="74">
      <t>シュウゼン</t>
    </rPh>
    <rPh sb="75" eb="77">
      <t>ハッセイ</t>
    </rPh>
    <rPh sb="78" eb="79">
      <t>オオ</t>
    </rPh>
    <rPh sb="88" eb="90">
      <t>コンゴ</t>
    </rPh>
    <rPh sb="93" eb="95">
      <t>ゾウカ</t>
    </rPh>
    <rPh sb="100" eb="102">
      <t>ソウテイ</t>
    </rPh>
    <rPh sb="108" eb="111">
      <t>テイキテキ</t>
    </rPh>
    <rPh sb="113" eb="115">
      <t>テキセツ</t>
    </rPh>
    <rPh sb="116" eb="118">
      <t>ホシュ</t>
    </rPh>
    <rPh sb="118" eb="120">
      <t>テンケン</t>
    </rPh>
    <rPh sb="121" eb="122">
      <t>オコナ</t>
    </rPh>
    <rPh sb="129" eb="131">
      <t>イジ</t>
    </rPh>
    <rPh sb="131" eb="134">
      <t>カンリヒ</t>
    </rPh>
    <rPh sb="135" eb="137">
      <t>ヨクセイ</t>
    </rPh>
    <rPh sb="138" eb="139">
      <t>ツト</t>
    </rPh>
    <phoneticPr fontId="4"/>
  </si>
  <si>
    <t xml:space="preserve"> 地方債償還金の増などの要因により、①収益的収支比率は100％を下回る値となった。
　合併処理浄化槽については、年々設置基数が増加していることに伴い、使用料収入・有収水量についても増加しているものの、事業開始当初に設置した浄化槽のブロワ修繕等の対応により、維持管理に要する経費が増加傾向の状況である。
　⑥汚水処理原価は類似団体平均値より高い値となっている。要因としては、修繕への対応や地方公営企業法適用に関する委託業務の実施により、汚水処理費が増加したためである。</t>
    <rPh sb="1" eb="4">
      <t>チホウサイ</t>
    </rPh>
    <rPh sb="4" eb="7">
      <t>ショウカンキン</t>
    </rPh>
    <rPh sb="8" eb="9">
      <t>ゾウ</t>
    </rPh>
    <rPh sb="12" eb="14">
      <t>ヨウイン</t>
    </rPh>
    <rPh sb="19" eb="22">
      <t>シュウエキテキ</t>
    </rPh>
    <rPh sb="22" eb="24">
      <t>シュウシ</t>
    </rPh>
    <rPh sb="24" eb="26">
      <t>ヒリツ</t>
    </rPh>
    <rPh sb="32" eb="34">
      <t>シタマワ</t>
    </rPh>
    <rPh sb="35" eb="36">
      <t>アタイ</t>
    </rPh>
    <rPh sb="43" eb="45">
      <t>ガッペイ</t>
    </rPh>
    <rPh sb="45" eb="47">
      <t>ショリ</t>
    </rPh>
    <rPh sb="47" eb="50">
      <t>ジョウカソウ</t>
    </rPh>
    <rPh sb="56" eb="58">
      <t>ネンネン</t>
    </rPh>
    <rPh sb="58" eb="60">
      <t>セッチ</t>
    </rPh>
    <rPh sb="60" eb="62">
      <t>キスウ</t>
    </rPh>
    <rPh sb="63" eb="65">
      <t>ゾウカ</t>
    </rPh>
    <rPh sb="72" eb="73">
      <t>トモナ</t>
    </rPh>
    <rPh sb="75" eb="78">
      <t>シヨウリョウ</t>
    </rPh>
    <rPh sb="78" eb="80">
      <t>シュウニュウ</t>
    </rPh>
    <rPh sb="81" eb="83">
      <t>ユウシュウ</t>
    </rPh>
    <rPh sb="83" eb="85">
      <t>スイリョウ</t>
    </rPh>
    <rPh sb="90" eb="92">
      <t>ゾウカ</t>
    </rPh>
    <rPh sb="100" eb="102">
      <t>ジギョウ</t>
    </rPh>
    <rPh sb="102" eb="104">
      <t>カイシ</t>
    </rPh>
    <rPh sb="104" eb="106">
      <t>トウショ</t>
    </rPh>
    <rPh sb="107" eb="109">
      <t>セッチ</t>
    </rPh>
    <rPh sb="111" eb="114">
      <t>ジョウカソウ</t>
    </rPh>
    <rPh sb="118" eb="120">
      <t>シュウゼン</t>
    </rPh>
    <rPh sb="120" eb="121">
      <t>トウ</t>
    </rPh>
    <rPh sb="122" eb="124">
      <t>タイオウ</t>
    </rPh>
    <rPh sb="128" eb="130">
      <t>イジ</t>
    </rPh>
    <rPh sb="130" eb="132">
      <t>カンリ</t>
    </rPh>
    <rPh sb="133" eb="134">
      <t>ヨウ</t>
    </rPh>
    <rPh sb="136" eb="138">
      <t>ケイヒ</t>
    </rPh>
    <rPh sb="139" eb="141">
      <t>ゾウカ</t>
    </rPh>
    <rPh sb="141" eb="143">
      <t>ケイコウ</t>
    </rPh>
    <rPh sb="144" eb="146">
      <t>ジョウキョウ</t>
    </rPh>
    <rPh sb="153" eb="155">
      <t>オスイ</t>
    </rPh>
    <rPh sb="155" eb="157">
      <t>ショリ</t>
    </rPh>
    <rPh sb="157" eb="159">
      <t>ゲンカ</t>
    </rPh>
    <rPh sb="160" eb="162">
      <t>ルイジ</t>
    </rPh>
    <rPh sb="162" eb="164">
      <t>ダンタイ</t>
    </rPh>
    <rPh sb="164" eb="167">
      <t>ヘイキンチ</t>
    </rPh>
    <rPh sb="169" eb="170">
      <t>タカ</t>
    </rPh>
    <rPh sb="171" eb="172">
      <t>アタイ</t>
    </rPh>
    <rPh sb="179" eb="181">
      <t>ヨウイン</t>
    </rPh>
    <rPh sb="186" eb="188">
      <t>シュウゼン</t>
    </rPh>
    <rPh sb="190" eb="192">
      <t>タイオウ</t>
    </rPh>
    <rPh sb="193" eb="195">
      <t>チホウ</t>
    </rPh>
    <rPh sb="195" eb="197">
      <t>コウエイ</t>
    </rPh>
    <rPh sb="197" eb="199">
      <t>キギョウ</t>
    </rPh>
    <rPh sb="199" eb="200">
      <t>ホウ</t>
    </rPh>
    <rPh sb="200" eb="202">
      <t>テキヨウ</t>
    </rPh>
    <rPh sb="203" eb="204">
      <t>カン</t>
    </rPh>
    <rPh sb="206" eb="208">
      <t>イタク</t>
    </rPh>
    <rPh sb="208" eb="210">
      <t>ギョウム</t>
    </rPh>
    <rPh sb="211" eb="213">
      <t>ジッシ</t>
    </rPh>
    <rPh sb="217" eb="219">
      <t>オスイ</t>
    </rPh>
    <rPh sb="219" eb="221">
      <t>ショリ</t>
    </rPh>
    <rPh sb="221" eb="222">
      <t>ヒ</t>
    </rPh>
    <rPh sb="223" eb="225">
      <t>ゾウカ</t>
    </rPh>
    <phoneticPr fontId="4"/>
  </si>
  <si>
    <t>　本事業は下水道未整備地において継続して取組んでいくものであり、今後さらに設置基数の増加を計画している。
　合併処理浄化槽が普及することにより、使用料収入は増加していくが、同時に整備するための財源としての地方債の償還額も増加していくこととなる。
　さらに、年数の経過とともに修繕が増えることが想定され、今後の経営状況の悪化が懸念されるところである。
　合併処理浄化槽の普及を図ると同時に、維持管理費を削減するため、計画的・効率的な経営に努めていく。</t>
    <rPh sb="1" eb="2">
      <t>ホン</t>
    </rPh>
    <rPh sb="2" eb="4">
      <t>ジギョウ</t>
    </rPh>
    <rPh sb="5" eb="8">
      <t>ゲスイドウ</t>
    </rPh>
    <rPh sb="8" eb="11">
      <t>ミセイビ</t>
    </rPh>
    <rPh sb="11" eb="12">
      <t>チ</t>
    </rPh>
    <rPh sb="16" eb="18">
      <t>ケイゾク</t>
    </rPh>
    <rPh sb="20" eb="22">
      <t>トリク</t>
    </rPh>
    <rPh sb="32" eb="34">
      <t>コンゴ</t>
    </rPh>
    <rPh sb="37" eb="39">
      <t>セッチ</t>
    </rPh>
    <rPh sb="39" eb="41">
      <t>キスウ</t>
    </rPh>
    <rPh sb="42" eb="44">
      <t>ゾウカ</t>
    </rPh>
    <rPh sb="45" eb="47">
      <t>ケイカク</t>
    </rPh>
    <rPh sb="54" eb="56">
      <t>ガッペイ</t>
    </rPh>
    <rPh sb="56" eb="58">
      <t>ショリ</t>
    </rPh>
    <rPh sb="58" eb="61">
      <t>ジョウカソウ</t>
    </rPh>
    <rPh sb="62" eb="64">
      <t>フキュウ</t>
    </rPh>
    <rPh sb="72" eb="75">
      <t>シヨウリョウ</t>
    </rPh>
    <rPh sb="75" eb="77">
      <t>シュウニュウ</t>
    </rPh>
    <rPh sb="78" eb="80">
      <t>ゾウカ</t>
    </rPh>
    <rPh sb="86" eb="88">
      <t>ドウジ</t>
    </rPh>
    <rPh sb="89" eb="91">
      <t>セイビ</t>
    </rPh>
    <rPh sb="96" eb="98">
      <t>ザイゲン</t>
    </rPh>
    <rPh sb="102" eb="105">
      <t>チホウサイ</t>
    </rPh>
    <rPh sb="106" eb="108">
      <t>ショウカン</t>
    </rPh>
    <rPh sb="108" eb="109">
      <t>ガク</t>
    </rPh>
    <rPh sb="110" eb="112">
      <t>ゾウカ</t>
    </rPh>
    <rPh sb="128" eb="130">
      <t>ネンスウ</t>
    </rPh>
    <rPh sb="131" eb="133">
      <t>ケイカ</t>
    </rPh>
    <rPh sb="137" eb="139">
      <t>シュウゼン</t>
    </rPh>
    <rPh sb="140" eb="141">
      <t>フ</t>
    </rPh>
    <rPh sb="146" eb="148">
      <t>ソウテイ</t>
    </rPh>
    <rPh sb="151" eb="153">
      <t>コンゴ</t>
    </rPh>
    <rPh sb="154" eb="156">
      <t>ケイエイ</t>
    </rPh>
    <rPh sb="156" eb="158">
      <t>ジョウキョウ</t>
    </rPh>
    <rPh sb="159" eb="161">
      <t>アッカ</t>
    </rPh>
    <rPh sb="162" eb="164">
      <t>ケネン</t>
    </rPh>
    <rPh sb="176" eb="178">
      <t>ガッペイ</t>
    </rPh>
    <rPh sb="178" eb="180">
      <t>ショリ</t>
    </rPh>
    <rPh sb="180" eb="183">
      <t>ジョウカソウ</t>
    </rPh>
    <rPh sb="184" eb="186">
      <t>フキュウ</t>
    </rPh>
    <rPh sb="187" eb="188">
      <t>ハカ</t>
    </rPh>
    <rPh sb="190" eb="192">
      <t>ドウジ</t>
    </rPh>
    <rPh sb="194" eb="196">
      <t>イジ</t>
    </rPh>
    <rPh sb="196" eb="199">
      <t>カンリヒ</t>
    </rPh>
    <rPh sb="200" eb="202">
      <t>サクゲン</t>
    </rPh>
    <rPh sb="207" eb="210">
      <t>ケイカクテキ</t>
    </rPh>
    <rPh sb="211" eb="214">
      <t>コウリツテキ</t>
    </rPh>
    <rPh sb="215" eb="217">
      <t>ケイエイ</t>
    </rPh>
    <rPh sb="218" eb="2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</si>
</sst>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1-4D41-AB13-D7B9523C6D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71-4D41-AB13-D7B9523C6D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60.55</c:v>
                </c:pt>
                <c:pt idx="1">
                  <c:v>61.09</c:v>
                </c:pt>
                <c:pt idx="2">
                  <c:v>59.82</c:v>
                </c:pt>
                <c:pt idx="3">
                  <c:v>59.67</c:v>
                </c:pt>
                <c:pt idx="4">
                  <c:v>60.62</c:v>
                </c:pt>
              </c:numCache>
            </c:numRef>
          </c:val>
          <c:extLst>
            <c:ext xmlns:c16="http://schemas.microsoft.com/office/drawing/2014/chart" uri="{C3380CC4-5D6E-409C-BE32-E72D297353CC}">
              <c16:uniqueId val="{00000000-8EF2-4A01-A8A0-60B9DEB921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8EF2-4A01-A8A0-60B9DEB921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9D-4DBF-8628-832F5FE021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079D-4DBF-8628-832F5FE021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101.2</c:v>
                </c:pt>
                <c:pt idx="1">
                  <c:v>96.26</c:v>
                </c:pt>
                <c:pt idx="2">
                  <c:v>95.68</c:v>
                </c:pt>
                <c:pt idx="3">
                  <c:v>100.44</c:v>
                </c:pt>
                <c:pt idx="4">
                  <c:v>95.49</c:v>
                </c:pt>
              </c:numCache>
            </c:numRef>
          </c:val>
          <c:extLst>
            <c:ext xmlns:c16="http://schemas.microsoft.com/office/drawing/2014/chart" uri="{C3380CC4-5D6E-409C-BE32-E72D297353CC}">
              <c16:uniqueId val="{00000000-F266-44F0-9F29-8F4869C757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6-44F0-9F29-8F4869C757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D7-4975-8180-EBF72D7C69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D7-4975-8180-EBF72D7C69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7-4C34-936F-0BE310FA33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7-4C34-936F-0BE310FA33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D-4C64-9B72-82AA99982F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D-4C64-9B72-82AA99982F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5-4957-B857-7EE1946589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5-4957-B857-7EE1946589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CC-434D-988B-BE2B9689FC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64CC-434D-988B-BE2B9689FC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58.74</c:v>
                </c:pt>
                <c:pt idx="1">
                  <c:v>60.05</c:v>
                </c:pt>
                <c:pt idx="2">
                  <c:v>57</c:v>
                </c:pt>
                <c:pt idx="3">
                  <c:v>52.43</c:v>
                </c:pt>
                <c:pt idx="4">
                  <c:v>52.84</c:v>
                </c:pt>
              </c:numCache>
            </c:numRef>
          </c:val>
          <c:extLst>
            <c:ext xmlns:c16="http://schemas.microsoft.com/office/drawing/2014/chart" uri="{C3380CC4-5D6E-409C-BE32-E72D297353CC}">
              <c16:uniqueId val="{00000000-661F-4564-88A3-E9E6D169CC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661F-4564-88A3-E9E6D169CC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281.48</c:v>
                </c:pt>
                <c:pt idx="1">
                  <c:v>276.61</c:v>
                </c:pt>
                <c:pt idx="2">
                  <c:v>292.95999999999998</c:v>
                </c:pt>
                <c:pt idx="3">
                  <c:v>322.08</c:v>
                </c:pt>
                <c:pt idx="4">
                  <c:v>321.51</c:v>
                </c:pt>
              </c:numCache>
            </c:numRef>
          </c:val>
          <c:extLst>
            <c:ext xmlns:c16="http://schemas.microsoft.com/office/drawing/2014/chart" uri="{C3380CC4-5D6E-409C-BE32-E72D297353CC}">
              <c16:uniqueId val="{00000000-C2F1-4DAB-B511-1FC9E4C617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C2F1-4DAB-B511-1FC9E4C617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山形県　白鷹町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54">
        <f>データ!S6</f>
        <v>13005</v>
      </c>
      <c r="AM8" s="54"/>
      <c r="AN8" s="54"/>
      <c r="AO8" s="54"/>
      <c r="AP8" s="54"/>
      <c r="AQ8" s="54"/>
      <c r="AR8" s="54"/>
      <c r="AS8" s="54"/>
      <c r="AT8" s="53">
        <f>データ!T6</f>
        <v>157.71</v>
      </c>
      <c r="AU8" s="53"/>
      <c r="AV8" s="53"/>
      <c r="AW8" s="53"/>
      <c r="AX8" s="53"/>
      <c r="AY8" s="53"/>
      <c r="AZ8" s="53"/>
      <c r="BA8" s="53"/>
      <c r="BB8" s="53">
        <f>データ!U6</f>
        <v>82.46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8.73</v>
      </c>
      <c r="Q10" s="53"/>
      <c r="R10" s="53"/>
      <c r="S10" s="53"/>
      <c r="T10" s="53"/>
      <c r="U10" s="53"/>
      <c r="V10" s="53"/>
      <c r="W10" s="53">
        <f>データ!Q6</f>
        <v>100</v>
      </c>
      <c r="X10" s="53"/>
      <c r="Y10" s="53"/>
      <c r="Z10" s="53"/>
      <c r="AA10" s="53"/>
      <c r="AB10" s="53"/>
      <c r="AC10" s="53"/>
      <c r="AD10" s="54">
        <f>データ!R6</f>
        <v>3520</v>
      </c>
      <c r="AE10" s="54"/>
      <c r="AF10" s="54"/>
      <c r="AG10" s="54"/>
      <c r="AH10" s="54"/>
      <c r="AI10" s="54"/>
      <c r="AJ10" s="54"/>
      <c r="AK10" s="2"/>
      <c r="AL10" s="54">
        <f>データ!V6</f>
        <v>1128</v>
      </c>
      <c r="AM10" s="54"/>
      <c r="AN10" s="54"/>
      <c r="AO10" s="54"/>
      <c r="AP10" s="54"/>
      <c r="AQ10" s="54"/>
      <c r="AR10" s="54"/>
      <c r="AS10" s="54"/>
      <c r="AT10" s="53">
        <f>データ!W6</f>
        <v>152.06</v>
      </c>
      <c r="AU10" s="53"/>
      <c r="AV10" s="53"/>
      <c r="AW10" s="53"/>
      <c r="AX10" s="53"/>
      <c r="AY10" s="53"/>
      <c r="AZ10" s="53"/>
      <c r="BA10" s="53"/>
      <c r="BB10" s="53">
        <f>データ!X6</f>
        <v>7.42</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SYXRUCfgyTRcdoyaj0/9v0nijTEVWyvmycjJuUvWa93KkQsJ4OZAbv6eAZxXfbKvTynEO9T7HOt/D6W4gg4Z+A==" saltValue="rZN9Hh3pOkIG0cYFo6+p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64025</v>
      </c>
      <c r="D6" s="19">
        <f t="shared" si="3"/>
        <v>47</v>
      </c>
      <c r="E6" s="19">
        <f t="shared" si="3"/>
        <v>18</v>
      </c>
      <c r="F6" s="19">
        <f t="shared" si="3"/>
        <v>0</v>
      </c>
      <c r="G6" s="19">
        <f t="shared" si="3"/>
        <v>0</v>
      </c>
      <c r="H6" s="19" t="str">
        <f t="shared" si="3"/>
        <v>山形県　白鷹町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8.73</v>
      </c>
      <c r="Q6" s="20">
        <f t="shared" si="3"/>
        <v>100</v>
      </c>
      <c r="R6" s="20">
        <f t="shared" si="3"/>
        <v>3520</v>
      </c>
      <c r="S6" s="20">
        <f t="shared" si="3"/>
        <v>13005</v>
      </c>
      <c r="T6" s="20">
        <f t="shared" si="3"/>
        <v>157.71</v>
      </c>
      <c r="U6" s="20">
        <f t="shared" si="3"/>
        <v>82.46</v>
      </c>
      <c r="V6" s="20">
        <f t="shared" si="3"/>
        <v>1128</v>
      </c>
      <c r="W6" s="20">
        <f t="shared" si="3"/>
        <v>152.06</v>
      </c>
      <c r="X6" s="20">
        <f t="shared" si="3"/>
        <v>7.42</v>
      </c>
      <c r="Y6" s="21">
        <f>IF(Y7="",NA(),Y7)</f>
        <v>101.2</v>
      </c>
      <c r="Z6" s="21">
        <f t="shared" ref="Z6:AH6" si="4">IF(Z7="",NA(),Z7)</f>
        <v>96.26</v>
      </c>
      <c r="AA6" s="21">
        <f t="shared" si="4"/>
        <v>95.68</v>
      </c>
      <c r="AB6" s="21">
        <f t="shared" si="4"/>
        <v>100.44</v>
      </c>
      <c r="AC6" s="21">
        <f t="shared" si="4"/>
        <v>95.49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58.74</v>
      </c>
      <c r="BR6" s="21">
        <f t="shared" ref="BR6:BZ6" si="8">IF(BR7="",NA(),BR7)</f>
        <v>60.05</v>
      </c>
      <c r="BS6" s="21">
        <f t="shared" si="8"/>
        <v>57</v>
      </c>
      <c r="BT6" s="21">
        <f t="shared" si="8"/>
        <v>52.43</v>
      </c>
      <c r="BU6" s="21">
        <f t="shared" si="8"/>
        <v>52.84</v>
      </c>
      <c r="BV6" s="21">
        <f t="shared" si="8"/>
        <v>57.08</v>
      </c>
      <c r="BW6" s="21">
        <f t="shared" si="8"/>
        <v>55.85</v>
      </c>
      <c r="BX6" s="21">
        <f t="shared" si="8"/>
        <v>53.23</v>
      </c>
      <c r="BY6" s="21">
        <f t="shared" si="8"/>
        <v>50.7</v>
      </c>
      <c r="BZ6" s="21">
        <f t="shared" si="8"/>
        <v>48.13</v>
      </c>
      <c r="CA6" s="20" t="str">
        <f>IF(CA7="","",IF(CA7="-","【-】","【"&amp;SUBSTITUTE(TEXT(CA7,"#,##0.00"),"-","△")&amp;"】"))</f>
        <v>【57.71】</v>
      </c>
      <c r="CB6" s="21">
        <f>IF(CB7="",NA(),CB7)</f>
        <v>281.48</v>
      </c>
      <c r="CC6" s="21">
        <f t="shared" ref="CC6:CK6" si="9">IF(CC7="",NA(),CC7)</f>
        <v>276.61</v>
      </c>
      <c r="CD6" s="21">
        <f t="shared" si="9"/>
        <v>292.95999999999998</v>
      </c>
      <c r="CE6" s="21">
        <f t="shared" si="9"/>
        <v>322.08</v>
      </c>
      <c r="CF6" s="21">
        <f t="shared" si="9"/>
        <v>321.51</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60.55</v>
      </c>
      <c r="CN6" s="21">
        <f t="shared" ref="CN6:CV6" si="10">IF(CN7="",NA(),CN7)</f>
        <v>61.09</v>
      </c>
      <c r="CO6" s="21">
        <f t="shared" si="10"/>
        <v>59.82</v>
      </c>
      <c r="CP6" s="21">
        <f t="shared" si="10"/>
        <v>59.67</v>
      </c>
      <c r="CQ6" s="21">
        <f t="shared" si="10"/>
        <v>60.62</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64025</v>
      </c>
      <c r="D7" s="23">
        <v>47</v>
      </c>
      <c r="E7" s="23">
        <v>18</v>
      </c>
      <c r="F7" s="23">
        <v>0</v>
      </c>
      <c r="G7" s="23">
        <v>0</v>
      </c>
      <c r="H7" s="23" t="s">
        <v>98</v>
      </c>
      <c r="I7" s="23" t="s">
        <v>99</v>
      </c>
      <c r="J7" s="23" t="s">
        <v>100</v>
      </c>
      <c r="K7" s="23" t="s">
        <v>101</v>
      </c>
      <c r="L7" s="23" t="s">
        <v>102</v>
      </c>
      <c r="M7" s="23" t="s">
        <v>103</v>
      </c>
      <c r="N7" s="24" t="s">
        <v>104</v>
      </c>
      <c r="O7" s="24" t="s">
        <v>105</v>
      </c>
      <c r="P7" s="24">
        <v>8.73</v>
      </c>
      <c r="Q7" s="24">
        <v>100</v>
      </c>
      <c r="R7" s="24">
        <v>3520</v>
      </c>
      <c r="S7" s="24">
        <v>13005</v>
      </c>
      <c r="T7" s="24">
        <v>157.71</v>
      </c>
      <c r="U7" s="24">
        <v>82.46</v>
      </c>
      <c r="V7" s="24">
        <v>1128</v>
      </c>
      <c r="W7" s="24">
        <v>152.06</v>
      </c>
      <c r="X7" s="24">
        <v>7.42</v>
      </c>
      <c r="Y7" s="24">
        <v>101.2</v>
      </c>
      <c r="Z7" s="24">
        <v>96.26</v>
      </c>
      <c r="AA7" s="24">
        <v>95.68</v>
      </c>
      <c r="AB7" s="24">
        <v>100.44</v>
      </c>
      <c r="AC7" s="24">
        <v>95.49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58.74</v>
      </c>
      <c r="BR7" s="24">
        <v>60.05</v>
      </c>
      <c r="BS7" s="24">
        <v>57</v>
      </c>
      <c r="BT7" s="24">
        <v>52.43</v>
      </c>
      <c r="BU7" s="24">
        <v>52.84</v>
      </c>
      <c r="BV7" s="24">
        <v>57.08</v>
      </c>
      <c r="BW7" s="24">
        <v>55.85</v>
      </c>
      <c r="BX7" s="24">
        <v>53.23</v>
      </c>
      <c r="BY7" s="24">
        <v>50.7</v>
      </c>
      <c r="BZ7" s="24">
        <v>48.13</v>
      </c>
      <c r="CA7" s="24">
        <v>57.71</v>
      </c>
      <c r="CB7" s="24">
        <v>281.48</v>
      </c>
      <c r="CC7" s="24">
        <v>276.61</v>
      </c>
      <c r="CD7" s="24">
        <v>292.95999999999998</v>
      </c>
      <c r="CE7" s="24">
        <v>322.08</v>
      </c>
      <c r="CF7" s="24">
        <v>321.51</v>
      </c>
      <c r="CG7" s="24">
        <v>286.86</v>
      </c>
      <c r="CH7" s="24">
        <v>287.91000000000003</v>
      </c>
      <c r="CI7" s="24">
        <v>283.3</v>
      </c>
      <c r="CJ7" s="24">
        <v>289.81</v>
      </c>
      <c r="CK7" s="24">
        <v>301.54000000000002</v>
      </c>
      <c r="CL7" s="24">
        <v>286.17</v>
      </c>
      <c r="CM7" s="24">
        <v>60.55</v>
      </c>
      <c r="CN7" s="24">
        <v>61.09</v>
      </c>
      <c r="CO7" s="24">
        <v>59.82</v>
      </c>
      <c r="CP7" s="24">
        <v>59.67</v>
      </c>
      <c r="CQ7" s="24">
        <v>60.62</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直也</cp:lastModifiedBy>
  <dcterms:created xsi:type="dcterms:W3CDTF">2022-12-01T02:06:23Z</dcterms:created>
  <dcterms:modified xsi:type="dcterms:W3CDTF">2023-01-17T06:53:22Z</dcterms:modified>
  <cp:category/>
</cp:coreProperties>
</file>